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Tableau de saisie" sheetId="1" state="visible" r:id="rId4"/>
    <sheet name="Synthèse" sheetId="2" state="visible" r:id="rId5"/>
  </sheets>
  <definedNames>
    <definedName name="_xlnm.Print_Area" localSheetId="0">'Tableau de saisie'!$A$1:$AD$38</definedName>
    <definedName name="_xlnm.Print_Area" localSheetId="1">Synthèse!$A$1:$G$59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<sst xmlns="http://schemas.openxmlformats.org/spreadsheetml/2006/main" count="69" uniqueCount="69">
  <si>
    <t xml:space="preserve">TABLEAU DE SAISIE  - PESÉE SIMPLE DE GASPILLAGE ALIMENTAIRE 7 JOURS </t>
  </si>
  <si>
    <t>LUNDI</t>
  </si>
  <si>
    <t>MARDI</t>
  </si>
  <si>
    <t>MERCREDI</t>
  </si>
  <si>
    <t>JEUDI</t>
  </si>
  <si>
    <t xml:space="preserve">VENDREDI </t>
  </si>
  <si>
    <t>SAMEDI</t>
  </si>
  <si>
    <t>DIMANCHE</t>
  </si>
  <si>
    <t>Petit-Déjeuner</t>
  </si>
  <si>
    <t>Déjeuner</t>
  </si>
  <si>
    <t>Collation</t>
  </si>
  <si>
    <t>Soir</t>
  </si>
  <si>
    <t>TOTAL</t>
  </si>
  <si>
    <r>
      <t xml:space="preserve">Effectif prévu</t>
    </r>
    <r>
      <rPr>
        <sz val="16"/>
        <rFont val="Marianne Medium"/>
      </rPr>
      <t xml:space="preserve"> 
(nombre de convives)</t>
    </r>
  </si>
  <si>
    <t xml:space="preserve">Nombre de repas/portions PREPARÉS</t>
  </si>
  <si>
    <t xml:space="preserve">Nombre de repas/portions DISTRIBUÉS</t>
  </si>
  <si>
    <t xml:space="preserve">Menu </t>
  </si>
  <si>
    <t xml:space="preserve">DÉCHETS ISSUS DE LA PREPARATION</t>
  </si>
  <si>
    <r>
      <t xml:space="preserve">Composante n°1 : Entrées 
</t>
    </r>
    <r>
      <rPr>
        <sz val="16"/>
        <color rgb="FFC00000"/>
        <rFont val="Marianne medium"/>
      </rPr>
      <t xml:space="preserve">Part comestible </t>
    </r>
  </si>
  <si>
    <r>
      <t xml:space="preserve">Composante n°2 : Plat 
</t>
    </r>
    <r>
      <rPr>
        <sz val="16"/>
        <color rgb="FFC00000"/>
        <rFont val="Marianne medium"/>
      </rPr>
      <t xml:space="preserve">Part comestible </t>
    </r>
  </si>
  <si>
    <r>
      <t xml:space="preserve">Composante n°3 : Fromage/desserts 
</t>
    </r>
    <r>
      <rPr>
        <sz val="16"/>
        <color rgb="FFC00000"/>
        <rFont val="Marianne medium"/>
      </rPr>
      <t xml:space="preserve">Part comestible</t>
    </r>
  </si>
  <si>
    <r>
      <t xml:space="preserve">Composante n°4 : Pain 
</t>
    </r>
    <r>
      <rPr>
        <sz val="16"/>
        <color rgb="FFC00000"/>
        <rFont val="Marianne medium"/>
      </rPr>
      <t xml:space="preserve">Part comestible </t>
    </r>
  </si>
  <si>
    <r>
      <t xml:space="preserve">Composante n°5 :  
</t>
    </r>
    <r>
      <rPr>
        <sz val="16"/>
        <color rgb="FFC00000"/>
        <rFont val="Marianne medium"/>
      </rPr>
      <t xml:space="preserve">Part comestible</t>
    </r>
  </si>
  <si>
    <r>
      <t xml:space="preserve">Part non comestible 
</t>
    </r>
    <r>
      <rPr>
        <sz val="16"/>
        <color theme="7" tint="-0.249977111117893"/>
        <rFont val="Marianne medium"/>
      </rPr>
      <t xml:space="preserve">Poids net en kg</t>
    </r>
  </si>
  <si>
    <r>
      <t xml:space="preserve">TOTAL DES DÉCHETS ISSUS DE LA PRÉPARATION 
</t>
    </r>
    <r>
      <rPr>
        <sz val="16"/>
        <color theme="1"/>
        <rFont val="Marianne medium"/>
      </rPr>
      <t xml:space="preserve">Poids net en kg</t>
    </r>
  </si>
  <si>
    <t xml:space="preserve">DÉCHETS ISSUS DES EXCÉDENTS NON SERVIS ET JETÉS</t>
  </si>
  <si>
    <r>
      <t xml:space="preserve">TOTAL DES EXCÉDENTS NON SERVIS 
</t>
    </r>
    <r>
      <rPr>
        <sz val="16"/>
        <rFont val="Marianne Medium"/>
      </rPr>
      <t xml:space="preserve">Poids net en kg</t>
    </r>
  </si>
  <si>
    <t xml:space="preserve">RESTES PLATEAUX/ASSIETTES</t>
  </si>
  <si>
    <t xml:space="preserve">Part non comestible </t>
  </si>
  <si>
    <r>
      <t xml:space="preserve">TOTAL DES RESTES PLATEAUX/ASSIETTES 
</t>
    </r>
    <r>
      <rPr>
        <sz val="16"/>
        <rFont val="Marianne Medium"/>
      </rPr>
      <t xml:space="preserve">Poids net en kg</t>
    </r>
  </si>
  <si>
    <r>
      <t xml:space="preserve">TOTAL DES DÉCHETS ALIMENTAIRES </t>
    </r>
    <r>
      <rPr>
        <sz val="16"/>
        <color theme="1"/>
        <rFont val="Marianne medium"/>
      </rPr>
      <t>(kg)</t>
    </r>
  </si>
  <si>
    <r>
      <t xml:space="preserve">DONT GASPILLAGE ALIMENTAIRE</t>
    </r>
    <r>
      <rPr>
        <sz val="16"/>
        <color rgb="FFC00000"/>
        <rFont val="Marianne medium"/>
      </rPr>
      <t xml:space="preserve"> 
(kg)</t>
    </r>
  </si>
  <si>
    <r>
      <t xml:space="preserve">DONT GASPILLAGE ALIMENTAIRE </t>
    </r>
    <r>
      <rPr>
        <sz val="16"/>
        <color rgb="FFC00000"/>
        <rFont val="Marianne medium"/>
      </rPr>
      <t>(g/couvert)</t>
    </r>
  </si>
  <si>
    <t>*</t>
  </si>
  <si>
    <r>
      <t xml:space="preserve">SYNTHÈSE DES RÉSULTATS
</t>
    </r>
    <r>
      <rPr>
        <sz val="12"/>
        <color theme="0"/>
        <rFont val="Marianne Medium"/>
      </rPr>
      <t xml:space="preserve">Pesée par composante - 7 jours </t>
    </r>
  </si>
  <si>
    <t xml:space="preserve">Remplissage automatique (ne rien saisir dans les cellules grises)</t>
  </si>
  <si>
    <t xml:space="preserve">Nombre de repas préparés sur la semaine </t>
  </si>
  <si>
    <t xml:space="preserve">Nombre de repas servis sur la semaine </t>
  </si>
  <si>
    <t xml:space="preserve">Ecart effectifs (%)</t>
  </si>
  <si>
    <t xml:space="preserve">TOTAL DES DÉCHETS ALIMENTAIRES (kg)</t>
  </si>
  <si>
    <t>kg</t>
  </si>
  <si>
    <t xml:space="preserve">Analyse du gaspillage alimentaire</t>
  </si>
  <si>
    <t xml:space="preserve">DÉCHETS ISSUS DE LA PRÉPARATION (g/couvert)</t>
  </si>
  <si>
    <t>g/couvert</t>
  </si>
  <si>
    <t xml:space="preserve">DÉCHETS ISSUS DES EXCÉDENTS NON SERVIS  (g/couvert)</t>
  </si>
  <si>
    <t xml:space="preserve">RESTES PLATEAUX/ASSIETTES (g/couvert)</t>
  </si>
  <si>
    <t xml:space="preserve">TOTAL GASPILLAGE ALIMENTAIRE (kg)</t>
  </si>
  <si>
    <t>soit</t>
  </si>
  <si>
    <t xml:space="preserve">Estimation du gaspillage alimentaire à partir du ratio de l'ADEME (voir ci-dessous)</t>
  </si>
  <si>
    <t xml:space="preserve">Si le tri comestible/non comestible n'a pas été possible, voici une estimation calculée par défaut ( - 15% de déchets non comestibles - Ademe 2021)
NB: pour les déchets de préparation, le ratio peut être modulé dans la formule en fonction de la nature des déchets alimentaires (100% si épluchures par exemple). </t>
  </si>
  <si>
    <t xml:space="preserve">Données à reporter dans </t>
  </si>
  <si>
    <t xml:space="preserve">Les données ci-dessous peuvent être directement complétées sur le site de ma cantine, volet évaluation gaspillage alimentaire </t>
  </si>
  <si>
    <t xml:space="preserve">Nombre de couverts sur la période</t>
  </si>
  <si>
    <t xml:space="preserve">Masse totale des déchets alimentaires relevée sur la période de mesure (en kg)</t>
  </si>
  <si>
    <t xml:space="preserve">Masse de déchets alimentaires issus de la préparation (en kg)</t>
  </si>
  <si>
    <t xml:space="preserve">Masse des déchets alimentaires comestibles (assimilable à du gaspillage alimentaire) (en kg)</t>
  </si>
  <si>
    <t xml:space="preserve">Masse des déchets alimentaires non comestibles (en kg)</t>
  </si>
  <si>
    <t xml:space="preserve">Masse de déchets alimentaires des denrées non servies aux convives et jetées (en kg)</t>
  </si>
  <si>
    <t xml:space="preserve">Masse de déchets alimentaires pour le reste assiette (en kg)</t>
  </si>
  <si>
    <t xml:space="preserve">Estimation annuelle</t>
  </si>
  <si>
    <t xml:space="preserve">Vous pouvez affiner vos résultats et obtenir une estimation annuelle en complétant les éléments ci-dessous</t>
  </si>
  <si>
    <t>Compléter</t>
  </si>
  <si>
    <t xml:space="preserve">Nombre de semaines de service dans l'année </t>
  </si>
  <si>
    <r>
      <t xml:space="preserve">Grammage moyen par repas par convive </t>
    </r>
    <r>
      <rPr>
        <sz val="11"/>
        <rFont val="Marianne Medium"/>
      </rPr>
      <t xml:space="preserve">(en grammes) </t>
    </r>
  </si>
  <si>
    <r>
      <t xml:space="preserve">Coût matière moyen par repas</t>
    </r>
    <r>
      <rPr>
        <sz val="11"/>
        <rFont val="Marianne Medium"/>
      </rPr>
      <t xml:space="preserve"> (€/repas)</t>
    </r>
  </si>
  <si>
    <r>
      <t xml:space="preserve">Estimation du gaspillage alimentaire</t>
    </r>
    <r>
      <rPr>
        <b/>
        <sz val="11"/>
        <rFont val="Marianne Medium"/>
      </rPr>
      <t xml:space="preserve"> pour 1 année</t>
    </r>
    <r>
      <rPr>
        <sz val="11"/>
        <rFont val="Marianne Medium"/>
      </rPr>
      <t xml:space="preserve"> (kg)</t>
    </r>
  </si>
  <si>
    <r>
      <t xml:space="preserve">Estimation du </t>
    </r>
    <r>
      <rPr>
        <b/>
        <sz val="11"/>
        <rFont val="Marianne Medium"/>
      </rPr>
      <t xml:space="preserve">coût annuel</t>
    </r>
    <r>
      <rPr>
        <sz val="11"/>
        <rFont val="Marianne Medium"/>
      </rPr>
      <t xml:space="preserve"> du gaspillage alimentaire (€)</t>
    </r>
  </si>
  <si>
    <t>€</t>
  </si>
  <si>
    <r>
      <t xml:space="preserve">Estimation du volume de </t>
    </r>
    <r>
      <rPr>
        <b/>
        <sz val="11"/>
        <rFont val="Marianne Medium"/>
      </rPr>
      <t xml:space="preserve">biodéchets pour 1 année</t>
    </r>
    <r>
      <rPr>
        <sz val="11"/>
        <rFont val="Marianne Medium"/>
      </rPr>
      <t xml:space="preserve"> (kg)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</si>
</sst>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-* #,##0.00\ &quot;€&quot;_-;\-* #,##0.00\ &quot;€&quot;_-;_-* &quot;-&quot;??\ &quot;€&quot;_-;_-@_-"/>
    <numFmt numFmtId="165" formatCode="#,##0.0"/>
    <numFmt numFmtId="166" formatCode="0.0"/>
    <numFmt numFmtId="167" formatCode="#,##0.00\ &quot;€&quot;;\-#,##0.00\ &quot;€&quot;"/>
  </numFmts>
  <fonts count="44">
    <font>
      <sz val="11.000000"/>
      <color theme="1"/>
      <name val="Aptos Narrow"/>
      <scheme val="minor"/>
    </font>
    <font>
      <u/>
      <sz val="11.000000"/>
      <color theme="10"/>
      <name val="Aptos Narrow"/>
      <scheme val="minor"/>
    </font>
    <font>
      <sz val="10.000000"/>
      <name val="Arial"/>
    </font>
    <font>
      <sz val="16.000000"/>
      <color theme="1"/>
      <name val="Marianne medium"/>
    </font>
    <font>
      <sz val="16.000000"/>
      <name val="Marianne medium"/>
    </font>
    <font>
      <b/>
      <sz val="20.000000"/>
      <color theme="0"/>
      <name val="Marianne Medium"/>
    </font>
    <font>
      <b/>
      <sz val="16.000000"/>
      <color theme="0"/>
      <name val="Marianne Medium"/>
    </font>
    <font>
      <i/>
      <sz val="16.000000"/>
      <name val="Marianne medium"/>
    </font>
    <font>
      <b/>
      <sz val="16.000000"/>
      <name val="Marianne medium"/>
    </font>
    <font>
      <sz val="16.000000"/>
      <name val="Marianne Medium"/>
    </font>
    <font>
      <sz val="12.000000"/>
      <name val="Marianne medium"/>
    </font>
    <font>
      <b/>
      <sz val="16.000000"/>
      <color rgb="FFC00000"/>
      <name val="Marianne medium"/>
    </font>
    <font>
      <b/>
      <sz val="16.000000"/>
      <color theme="7" tint="-0.249977111117893"/>
      <name val="Marianne medium"/>
    </font>
    <font>
      <b/>
      <sz val="16.000000"/>
      <color theme="1"/>
      <name val="Marianne medium"/>
    </font>
    <font>
      <i/>
      <sz val="10.000000"/>
      <name val="Arial"/>
    </font>
    <font>
      <i/>
      <sz val="10.000000"/>
      <name val="Marianne Medium"/>
    </font>
    <font>
      <b/>
      <sz val="11.000000"/>
      <name val="Marianne Medium"/>
    </font>
    <font>
      <sz val="11.000000"/>
      <color theme="1"/>
      <name val="Marianne Medium"/>
    </font>
    <font>
      <i/>
      <sz val="11.000000"/>
      <color theme="1"/>
      <name val="Marianne Medium"/>
    </font>
    <font>
      <sz val="10.000000"/>
      <name val="Marianne Medium"/>
    </font>
    <font>
      <sz val="11.000000"/>
      <color indexed="2"/>
      <name val="Marianne Medium"/>
    </font>
    <font>
      <b/>
      <sz val="10.000000"/>
      <name val="Marianne Medium"/>
    </font>
    <font>
      <b/>
      <sz val="11.000000"/>
      <color theme="1"/>
      <name val="Marianne Medium"/>
    </font>
    <font>
      <b/>
      <sz val="11.000000"/>
      <color theme="0"/>
      <name val="Marianne Medium"/>
    </font>
    <font>
      <sz val="11.000000"/>
      <name val="Marianne Medium"/>
    </font>
    <font>
      <i/>
      <sz val="8.000000"/>
      <color theme="0" tint="-0.499984740745262"/>
      <name val="Aptos Narrow"/>
      <scheme val="minor"/>
    </font>
    <font>
      <sz val="11.000000"/>
      <color rgb="FF00B0F0"/>
      <name val="Marianne Medium"/>
    </font>
    <font>
      <b/>
      <sz val="11.000000"/>
      <color theme="1"/>
      <name val="Aptos Narrow"/>
      <scheme val="minor"/>
    </font>
    <font>
      <sz val="11.000000"/>
      <color rgb="FF92D050"/>
      <name val="Marianne Medium"/>
    </font>
    <font>
      <sz val="11.000000"/>
      <color rgb="FFFFC000"/>
      <name val="Marianne Medium"/>
    </font>
    <font>
      <sz val="11.000000"/>
      <color rgb="FFC00000"/>
      <name val="Marianne Medium"/>
    </font>
    <font>
      <sz val="11.000000"/>
      <color rgb="FF7030A0"/>
      <name val="Marianne Medium"/>
    </font>
    <font>
      <i/>
      <sz val="10.000000"/>
      <color rgb="FF7030A0"/>
      <name val="Arial "/>
    </font>
    <font>
      <i/>
      <sz val="11.000000"/>
      <color theme="1"/>
      <name val="Aptos Narrow"/>
      <scheme val="minor"/>
    </font>
    <font>
      <b/>
      <sz val="10.000000"/>
      <name val="Arial "/>
    </font>
    <font>
      <i/>
      <sz val="11.000000"/>
      <color theme="0" tint="-0.499984740745262"/>
      <name val="Aptos Narrow"/>
      <scheme val="minor"/>
    </font>
    <font>
      <i/>
      <sz val="9.000000"/>
      <name val="Marianne Medium"/>
    </font>
    <font>
      <sz val="8.000000"/>
      <name val="Marianne Medium"/>
    </font>
    <font>
      <u/>
      <sz val="11.000000"/>
      <color theme="10"/>
      <name val="Marianne Medium"/>
    </font>
    <font>
      <sz val="11.000000"/>
      <color theme="7" tint="-0.249977111117893"/>
      <name val="Marianne Medium"/>
    </font>
    <font>
      <b/>
      <i/>
      <sz val="9.000000"/>
      <color rgb="FFC00000"/>
      <name val="Marianne Medium"/>
    </font>
    <font>
      <b/>
      <i/>
      <sz val="9.000000"/>
      <color indexed="2"/>
      <name val="Marianne Medium"/>
    </font>
    <font>
      <b/>
      <sz val="14.000000"/>
      <color theme="0"/>
      <name val="Aptos Narrow"/>
      <scheme val="minor"/>
    </font>
    <font>
      <b/>
      <sz val="14.000000"/>
      <name val="Aptos Narrow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243B7D"/>
        <bgColor theme="9"/>
      </patternFill>
    </fill>
    <fill>
      <patternFill patternType="solid">
        <fgColor theme="0"/>
        <bgColor theme="9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58F29"/>
        <bgColor theme="9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7030A0"/>
        <bgColor theme="9"/>
      </patternFill>
    </fill>
    <fill>
      <patternFill patternType="solid">
        <fgColor rgb="FF00B050"/>
        <bgColor theme="9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rgb="FFF58F29"/>
      </patternFill>
    </fill>
    <fill>
      <patternFill patternType="solid">
        <fgColor rgb="FF7030A0"/>
      </patternFill>
    </fill>
    <fill>
      <patternFill patternType="solid">
        <fgColor rgb="FF00B050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15">
    <border>
      <left style="none"/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</borders>
  <cellStyleXfs count="12">
    <xf fontId="0" fillId="0" borderId="0" numFmtId="0" applyNumberFormat="1" applyFont="1" applyFill="1" applyBorder="1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</cellStyleXfs>
  <cellXfs count="139">
    <xf fontId="0" fillId="0" borderId="0" numFmtId="0" xfId="0"/>
    <xf fontId="3" fillId="2" borderId="0" numFmtId="0" xfId="0" applyFont="1" applyFill="1"/>
    <xf fontId="4" fillId="2" borderId="0" numFmtId="0" xfId="8" applyFont="1" applyFill="1"/>
    <xf fontId="5" fillId="3" borderId="1" numFmtId="4" xfId="6" applyNumberFormat="1" applyFont="1" applyFill="1" applyBorder="1" applyAlignment="1">
      <alignment vertical="center" wrapText="1"/>
    </xf>
    <xf fontId="5" fillId="3" borderId="1" numFmtId="4" xfId="6" applyNumberFormat="1" applyFont="1" applyFill="1" applyBorder="1" applyAlignment="1">
      <alignment horizontal="left" vertical="center" wrapText="1"/>
    </xf>
    <xf fontId="5" fillId="3" borderId="2" numFmtId="4" xfId="6" applyNumberFormat="1" applyFont="1" applyFill="1" applyBorder="1" applyAlignment="1">
      <alignment horizontal="left" vertical="center" wrapText="1"/>
    </xf>
    <xf fontId="6" fillId="4" borderId="0" numFmtId="4" xfId="5" applyNumberFormat="1" applyFont="1" applyFill="1" applyAlignment="1">
      <alignment horizontal="left" vertical="center" wrapText="1"/>
    </xf>
    <xf fontId="7" fillId="5" borderId="3" numFmtId="4" xfId="5" applyNumberFormat="1" applyFont="1" applyFill="1" applyBorder="1" applyAlignment="1">
      <alignment horizontal="center" vertical="center"/>
    </xf>
    <xf fontId="7" fillId="5" borderId="4" numFmtId="4" xfId="5" applyNumberFormat="1" applyFont="1" applyFill="1" applyBorder="1" applyAlignment="1">
      <alignment horizontal="center" vertical="center"/>
    </xf>
    <xf fontId="7" fillId="5" borderId="5" numFmtId="4" xfId="5" applyNumberFormat="1" applyFont="1" applyFill="1" applyBorder="1" applyAlignment="1">
      <alignment horizontal="center" vertical="center"/>
    </xf>
    <xf fontId="7" fillId="0" borderId="6" numFmtId="4" xfId="5" applyNumberFormat="1" applyFont="1" applyBorder="1" applyAlignment="1">
      <alignment horizontal="center" vertical="center"/>
    </xf>
    <xf fontId="8" fillId="5" borderId="0" numFmtId="4" xfId="5" applyNumberFormat="1" applyFont="1" applyFill="1" applyAlignment="1">
      <alignment horizontal="left" vertical="center" wrapText="1"/>
    </xf>
    <xf fontId="8" fillId="5" borderId="5" numFmtId="4" xfId="5" applyNumberFormat="1" applyFont="1" applyFill="1" applyBorder="1" applyAlignment="1">
      <alignment horizontal="center" vertical="center" wrapText="1"/>
    </xf>
    <xf fontId="8" fillId="5" borderId="3" numFmtId="4" xfId="5" applyNumberFormat="1" applyFont="1" applyFill="1" applyBorder="1" applyAlignment="1">
      <alignment horizontal="center" vertical="center" wrapText="1"/>
    </xf>
    <xf fontId="8" fillId="5" borderId="4" numFmtId="4" xfId="5" applyNumberFormat="1" applyFont="1" applyFill="1" applyBorder="1" applyAlignment="1">
      <alignment horizontal="center" vertical="center" wrapText="1"/>
    </xf>
    <xf fontId="8" fillId="5" borderId="7" numFmtId="4" xfId="5" applyNumberFormat="1" applyFont="1" applyFill="1" applyBorder="1" applyAlignment="1">
      <alignment horizontal="center" vertical="center" wrapText="1"/>
    </xf>
    <xf fontId="8" fillId="5" borderId="7" numFmtId="4" xfId="5" applyNumberFormat="1" applyFont="1" applyFill="1" applyBorder="1" applyAlignment="1">
      <alignment horizontal="left" vertical="center" wrapText="1"/>
    </xf>
    <xf fontId="4" fillId="6" borderId="7" numFmtId="3" xfId="5" applyNumberFormat="1" applyFont="1" applyFill="1" applyBorder="1" applyAlignment="1" applyProtection="1">
      <alignment horizontal="center" vertical="center" wrapText="1"/>
      <protection locked="0"/>
    </xf>
    <xf fontId="8" fillId="7" borderId="7" numFmtId="3" xfId="5" applyNumberFormat="1" applyFont="1" applyFill="1" applyBorder="1" applyAlignment="1">
      <alignment horizontal="center" vertical="center" wrapText="1"/>
    </xf>
    <xf fontId="9" fillId="6" borderId="7" numFmtId="3" xfId="5" applyNumberFormat="1" applyFont="1" applyFill="1" applyBorder="1" applyAlignment="1" applyProtection="1">
      <alignment horizontal="center" vertical="center" wrapText="1"/>
      <protection locked="0"/>
    </xf>
    <xf fontId="4" fillId="5" borderId="0" numFmtId="4" xfId="5" applyNumberFormat="1" applyFont="1" applyFill="1" applyAlignment="1">
      <alignment horizontal="center" vertical="center"/>
    </xf>
    <xf fontId="7" fillId="5" borderId="0" numFmtId="4" xfId="5" applyNumberFormat="1" applyFont="1" applyFill="1" applyAlignment="1">
      <alignment horizontal="center" vertical="center"/>
    </xf>
    <xf fontId="6" fillId="8" borderId="5" numFmtId="4" xfId="5" applyNumberFormat="1" applyFont="1" applyFill="1" applyBorder="1" applyAlignment="1">
      <alignment horizontal="left" vertical="center" wrapText="1"/>
    </xf>
    <xf fontId="6" fillId="8" borderId="3" numFmtId="4" xfId="5" applyNumberFormat="1" applyFont="1" applyFill="1" applyBorder="1" applyAlignment="1">
      <alignment horizontal="left" vertical="center" wrapText="1"/>
    </xf>
    <xf fontId="6" fillId="8" borderId="4" numFmtId="4" xfId="5" applyNumberFormat="1" applyFont="1" applyFill="1" applyBorder="1" applyAlignment="1">
      <alignment horizontal="left" vertical="center" wrapText="1"/>
    </xf>
    <xf fontId="10" fillId="0" borderId="0" numFmtId="0" xfId="5" applyFont="1"/>
    <xf fontId="11" fillId="5" borderId="7" numFmtId="0" xfId="5" applyFont="1" applyFill="1" applyBorder="1" applyAlignment="1">
      <alignment horizontal="left" vertical="center" wrapText="1"/>
    </xf>
    <xf fontId="9" fillId="6" borderId="7" numFmtId="165" xfId="5" applyNumberFormat="1" applyFont="1" applyFill="1" applyBorder="1" applyAlignment="1" applyProtection="1">
      <alignment horizontal="center" vertical="center" wrapText="1"/>
      <protection locked="0"/>
    </xf>
    <xf fontId="8" fillId="7" borderId="7" numFmtId="165" xfId="5" applyNumberFormat="1" applyFont="1" applyFill="1" applyBorder="1" applyAlignment="1">
      <alignment horizontal="center" vertical="center" wrapText="1"/>
    </xf>
    <xf fontId="12" fillId="5" borderId="7" numFmtId="0" xfId="5" applyFont="1" applyFill="1" applyBorder="1" applyAlignment="1">
      <alignment horizontal="left" vertical="center" wrapText="1"/>
    </xf>
    <xf fontId="4" fillId="6" borderId="7" numFmtId="165" xfId="5" applyNumberFormat="1" applyFont="1" applyFill="1" applyBorder="1" applyAlignment="1" applyProtection="1">
      <alignment horizontal="center" vertical="center" wrapText="1"/>
      <protection locked="0"/>
    </xf>
    <xf fontId="13" fillId="9" borderId="7" numFmtId="165" xfId="5" applyNumberFormat="1" applyFont="1" applyFill="1" applyBorder="1" applyAlignment="1">
      <alignment horizontal="left" vertical="center" wrapText="1"/>
    </xf>
    <xf fontId="8" fillId="9" borderId="7" numFmtId="165" xfId="5" applyNumberFormat="1" applyFont="1" applyFill="1" applyBorder="1" applyAlignment="1">
      <alignment horizontal="center" vertical="center" wrapText="1"/>
    </xf>
    <xf fontId="6" fillId="10" borderId="5" numFmtId="4" xfId="5" applyNumberFormat="1" applyFont="1" applyFill="1" applyBorder="1" applyAlignment="1">
      <alignment horizontal="left" vertical="center" wrapText="1"/>
    </xf>
    <xf fontId="6" fillId="10" borderId="3" numFmtId="4" xfId="5" applyNumberFormat="1" applyFont="1" applyFill="1" applyBorder="1" applyAlignment="1">
      <alignment horizontal="left" vertical="center" wrapText="1"/>
    </xf>
    <xf fontId="6" fillId="11" borderId="5" numFmtId="4" xfId="5" applyNumberFormat="1" applyFont="1" applyFill="1" applyBorder="1" applyAlignment="1">
      <alignment horizontal="left" vertical="center" wrapText="1"/>
    </xf>
    <xf fontId="6" fillId="11" borderId="3" numFmtId="4" xfId="5" applyNumberFormat="1" applyFont="1" applyFill="1" applyBorder="1" applyAlignment="1">
      <alignment horizontal="left" vertical="center" wrapText="1"/>
    </xf>
    <xf fontId="8" fillId="12" borderId="7" numFmtId="165" xfId="5" applyNumberFormat="1" applyFont="1" applyFill="1" applyBorder="1" applyAlignment="1">
      <alignment horizontal="center" vertical="center" wrapText="1"/>
    </xf>
    <xf fontId="11" fillId="7" borderId="7" numFmtId="0" xfId="5" applyFont="1" applyFill="1" applyBorder="1" applyAlignment="1">
      <alignment horizontal="left" vertical="center" wrapText="1"/>
    </xf>
    <xf fontId="2" fillId="2" borderId="0" numFmtId="0" xfId="8" applyFont="1" applyFill="1"/>
    <xf fontId="14" fillId="2" borderId="0" numFmtId="0" xfId="8" applyFont="1" applyFill="1"/>
    <xf fontId="6" fillId="3" borderId="1" numFmtId="4" xfId="6" applyNumberFormat="1" applyFont="1" applyFill="1" applyBorder="1" applyAlignment="1">
      <alignment horizontal="center" vertical="center" wrapText="1"/>
    </xf>
    <xf fontId="6" fillId="3" borderId="2" numFmtId="4" xfId="6" applyNumberFormat="1" applyFont="1" applyFill="1" applyBorder="1" applyAlignment="1">
      <alignment horizontal="center" vertical="center" wrapText="1"/>
    </xf>
    <xf fontId="6" fillId="3" borderId="8" numFmtId="4" xfId="6" applyNumberFormat="1" applyFont="1" applyFill="1" applyBorder="1" applyAlignment="1">
      <alignment horizontal="center" vertical="center" wrapText="1"/>
    </xf>
    <xf fontId="15" fillId="4" borderId="9" numFmtId="4" xfId="5" applyNumberFormat="1" applyFont="1" applyFill="1" applyBorder="1" applyAlignment="1">
      <alignment horizontal="center" vertical="center" wrapText="1"/>
    </xf>
    <xf fontId="15" fillId="4" borderId="0" numFmtId="4" xfId="5" applyNumberFormat="1" applyFont="1" applyFill="1" applyAlignment="1">
      <alignment horizontal="center" vertical="center" wrapText="1"/>
    </xf>
    <xf fontId="15" fillId="4" borderId="10" numFmtId="4" xfId="5" applyNumberFormat="1" applyFont="1" applyFill="1" applyBorder="1" applyAlignment="1">
      <alignment horizontal="center" vertical="center" wrapText="1"/>
    </xf>
    <xf fontId="16" fillId="2" borderId="11" numFmtId="0" xfId="8" applyFont="1" applyFill="1" applyBorder="1" applyAlignment="1">
      <alignment horizontal="left" vertical="center" wrapText="1"/>
    </xf>
    <xf fontId="17" fillId="13" borderId="7" numFmtId="3" xfId="8" applyNumberFormat="1" applyFont="1" applyFill="1" applyBorder="1" applyAlignment="1">
      <alignment horizontal="center" vertical="center"/>
    </xf>
    <xf fontId="17" fillId="2" borderId="0" numFmtId="3" xfId="8" applyNumberFormat="1" applyFont="1" applyFill="1" applyAlignment="1">
      <alignment horizontal="center" vertical="center"/>
    </xf>
    <xf fontId="18" fillId="2" borderId="0" numFmtId="3" xfId="8" applyNumberFormat="1" applyFont="1" applyFill="1" applyAlignment="1">
      <alignment horizontal="center" vertical="center"/>
    </xf>
    <xf fontId="19" fillId="2" borderId="0" numFmtId="0" xfId="8" applyFont="1" applyFill="1"/>
    <xf fontId="19" fillId="2" borderId="10" numFmtId="0" xfId="8" applyFont="1" applyFill="1" applyBorder="1"/>
    <xf fontId="20" fillId="13" borderId="7" numFmtId="9" xfId="10" applyNumberFormat="1" applyFont="1" applyFill="1" applyBorder="1" applyAlignment="1">
      <alignment horizontal="center" vertical="center"/>
    </xf>
    <xf fontId="21" fillId="2" borderId="9" numFmtId="0" xfId="8" applyFont="1" applyFill="1" applyBorder="1" applyAlignment="1">
      <alignment horizontal="left" vertical="center" wrapText="1"/>
    </xf>
    <xf fontId="22" fillId="14" borderId="11" numFmtId="0" xfId="8" applyFont="1" applyFill="1" applyBorder="1" applyAlignment="1">
      <alignment horizontal="left" vertical="center" wrapText="1"/>
    </xf>
    <xf fontId="22" fillId="13" borderId="5" numFmtId="166" xfId="8" applyNumberFormat="1" applyFont="1" applyFill="1" applyBorder="1" applyAlignment="1">
      <alignment horizontal="center" vertical="center"/>
    </xf>
    <xf fontId="22" fillId="13" borderId="4" numFmtId="1" xfId="8" applyNumberFormat="1" applyFont="1" applyFill="1" applyBorder="1" applyAlignment="1">
      <alignment horizontal="center" vertical="center"/>
    </xf>
    <xf fontId="18" fillId="2" borderId="0" numFmtId="1" xfId="8" applyNumberFormat="1" applyFont="1" applyFill="1" applyAlignment="1">
      <alignment horizontal="center" vertical="center"/>
    </xf>
    <xf fontId="22" fillId="2" borderId="0" numFmtId="166" xfId="8" applyNumberFormat="1" applyFont="1" applyFill="1" applyAlignment="1">
      <alignment horizontal="center" vertical="center"/>
    </xf>
    <xf fontId="22" fillId="2" borderId="0" numFmtId="0" xfId="8" applyFont="1" applyFill="1" applyAlignment="1">
      <alignment horizontal="center" vertical="center"/>
    </xf>
    <xf fontId="22" fillId="14" borderId="9" numFmtId="0" xfId="8" applyFont="1" applyFill="1" applyBorder="1" applyAlignment="1">
      <alignment horizontal="left" vertical="center" wrapText="1"/>
    </xf>
    <xf fontId="22" fillId="14" borderId="0" numFmtId="0" xfId="8" applyFont="1" applyFill="1" applyAlignment="1">
      <alignment horizontal="left" vertical="center" wrapText="1"/>
    </xf>
    <xf fontId="6" fillId="15" borderId="9" numFmtId="0" xfId="8" applyFont="1" applyFill="1" applyBorder="1" applyAlignment="1">
      <alignment horizontal="center" vertical="center"/>
    </xf>
    <xf fontId="6" fillId="15" borderId="0" numFmtId="0" xfId="8" applyFont="1" applyFill="1" applyAlignment="1">
      <alignment horizontal="center" vertical="center"/>
    </xf>
    <xf fontId="6" fillId="15" borderId="10" numFmtId="0" xfId="8" applyFont="1" applyFill="1" applyBorder="1" applyAlignment="1">
      <alignment horizontal="center" vertical="center"/>
    </xf>
    <xf fontId="19" fillId="2" borderId="9" numFmtId="0" xfId="8" applyFont="1" applyFill="1" applyBorder="1"/>
    <xf fontId="23" fillId="16" borderId="11" numFmtId="0" xfId="8" applyFont="1" applyFill="1" applyBorder="1" applyAlignment="1">
      <alignment horizontal="left" vertical="center" wrapText="1"/>
    </xf>
    <xf fontId="22" fillId="13" borderId="7" numFmtId="166" xfId="8" applyNumberFormat="1" applyFont="1" applyFill="1" applyBorder="1" applyAlignment="1">
      <alignment horizontal="center" vertical="center"/>
    </xf>
    <xf fontId="24" fillId="13" borderId="4" numFmtId="0" xfId="8" applyFont="1" applyFill="1" applyBorder="1" applyAlignment="1">
      <alignment horizontal="center" vertical="center"/>
    </xf>
    <xf fontId="25" fillId="2" borderId="0" numFmtId="9" xfId="10" applyNumberFormat="1" applyFont="1" applyFill="1" applyAlignment="1">
      <alignment horizontal="center" vertical="center"/>
    </xf>
    <xf fontId="22" fillId="2" borderId="0" numFmtId="2" xfId="8" applyNumberFormat="1" applyFont="1" applyFill="1" applyAlignment="1">
      <alignment horizontal="center" vertical="center"/>
    </xf>
    <xf fontId="23" fillId="17" borderId="11" numFmtId="0" xfId="8" applyFont="1" applyFill="1" applyBorder="1" applyAlignment="1">
      <alignment horizontal="left" vertical="center" wrapText="1"/>
    </xf>
    <xf fontId="23" fillId="18" borderId="11" numFmtId="0" xfId="8" applyFont="1" applyFill="1" applyBorder="1" applyAlignment="1">
      <alignment horizontal="left" vertical="center" wrapText="1"/>
    </xf>
    <xf fontId="19" fillId="2" borderId="0" numFmtId="0" xfId="8" applyFont="1" applyFill="1" applyAlignment="1">
      <alignment vertical="center"/>
    </xf>
    <xf fontId="26" fillId="0" borderId="11" numFmtId="0" xfId="0" applyFont="1" applyBorder="1" applyAlignment="1">
      <alignment vertical="center" wrapText="1"/>
    </xf>
    <xf fontId="0" fillId="13" borderId="7" numFmtId="166" xfId="8" applyNumberFormat="1" applyFill="1" applyBorder="1" applyAlignment="1">
      <alignment horizontal="center" vertical="center"/>
    </xf>
    <xf fontId="27" fillId="2" borderId="0" numFmtId="2" xfId="8" applyNumberFormat="1" applyFont="1" applyFill="1" applyAlignment="1">
      <alignment horizontal="center" vertical="center"/>
    </xf>
    <xf fontId="27" fillId="2" borderId="0" numFmtId="0" xfId="8" applyFont="1" applyFill="1" applyAlignment="1">
      <alignment horizontal="center" vertical="center"/>
    </xf>
    <xf fontId="2" fillId="2" borderId="10" numFmtId="0" xfId="8" applyFont="1" applyFill="1" applyBorder="1"/>
    <xf fontId="28" fillId="0" borderId="11" numFmtId="0" xfId="0" applyFont="1" applyBorder="1" applyAlignment="1">
      <alignment vertical="center" wrapText="1"/>
    </xf>
    <xf fontId="29" fillId="0" borderId="11" numFmtId="0" xfId="0" applyFont="1" applyBorder="1" applyAlignment="1">
      <alignment vertical="center" wrapText="1"/>
    </xf>
    <xf fontId="30" fillId="0" borderId="11" numFmtId="0" xfId="0" applyFont="1" applyBorder="1" applyAlignment="1">
      <alignment vertical="center" wrapText="1"/>
    </xf>
    <xf fontId="31" fillId="0" borderId="11" numFmtId="0" xfId="0" applyFont="1" applyBorder="1" applyAlignment="1">
      <alignment vertical="center" wrapText="1"/>
    </xf>
    <xf fontId="2" fillId="2" borderId="0" numFmtId="0" xfId="8" applyFont="1" applyFill="1" applyAlignment="1">
      <alignment vertical="center"/>
    </xf>
    <xf fontId="0" fillId="2" borderId="0" numFmtId="3" xfId="8" applyNumberFormat="1" applyFill="1" applyAlignment="1">
      <alignment horizontal="center" vertical="center"/>
    </xf>
    <xf fontId="32" fillId="2" borderId="9" numFmtId="0" xfId="8" applyFont="1" applyFill="1" applyBorder="1" applyAlignment="1">
      <alignment horizontal="left" vertical="center" wrapText="1"/>
    </xf>
    <xf fontId="33" fillId="2" borderId="0" numFmtId="166" xfId="8" applyNumberFormat="1" applyFont="1" applyFill="1" applyAlignment="1">
      <alignment horizontal="center" vertical="center"/>
    </xf>
    <xf fontId="33" fillId="2" borderId="0" numFmtId="1" xfId="8" applyNumberFormat="1" applyFont="1" applyFill="1" applyAlignment="1">
      <alignment horizontal="center" vertical="center"/>
    </xf>
    <xf fontId="34" fillId="2" borderId="9" numFmtId="0" xfId="8" applyFont="1" applyFill="1" applyBorder="1" applyAlignment="1">
      <alignment horizontal="left" vertical="center" wrapText="1"/>
    </xf>
    <xf fontId="35" fillId="2" borderId="0" numFmtId="3" xfId="8" applyNumberFormat="1" applyFont="1" applyFill="1" applyAlignment="1">
      <alignment horizontal="center" vertical="center"/>
    </xf>
    <xf fontId="23" fillId="15" borderId="11" numFmtId="0" xfId="8" applyFont="1" applyFill="1" applyBorder="1" applyAlignment="1">
      <alignment horizontal="left" vertical="center"/>
    </xf>
    <xf fontId="16" fillId="13" borderId="5" numFmtId="166" xfId="8" applyNumberFormat="1" applyFont="1" applyFill="1" applyBorder="1" applyAlignment="1">
      <alignment horizontal="center" vertical="center"/>
    </xf>
    <xf fontId="16" fillId="13" borderId="4" numFmtId="0" xfId="8" applyFont="1" applyFill="1" applyBorder="1" applyAlignment="1">
      <alignment horizontal="center" vertical="center"/>
    </xf>
    <xf fontId="36" fillId="13" borderId="11" numFmtId="0" xfId="8" applyFont="1" applyFill="1" applyBorder="1" applyAlignment="1">
      <alignment horizontal="left" vertical="center" wrapText="1"/>
    </xf>
    <xf fontId="15" fillId="13" borderId="5" numFmtId="166" xfId="8" applyNumberFormat="1" applyFont="1" applyFill="1" applyBorder="1" applyAlignment="1" applyProtection="1">
      <alignment horizontal="center" vertical="center"/>
      <protection locked="0"/>
    </xf>
    <xf fontId="15" fillId="13" borderId="7" numFmtId="1" xfId="8" applyNumberFormat="1" applyFont="1" applyFill="1" applyBorder="1" applyAlignment="1">
      <alignment horizontal="center" vertical="center"/>
    </xf>
    <xf fontId="15" fillId="13" borderId="5" numFmtId="166" xfId="8" applyNumberFormat="1" applyFont="1" applyFill="1" applyBorder="1" applyAlignment="1">
      <alignment horizontal="center" vertical="center"/>
    </xf>
    <xf fontId="15" fillId="13" borderId="4" numFmtId="0" xfId="8" applyFont="1" applyFill="1" applyBorder="1" applyAlignment="1">
      <alignment horizontal="center" vertical="center"/>
    </xf>
    <xf fontId="37" fillId="2" borderId="9" numFmtId="0" xfId="8" applyFont="1" applyFill="1" applyBorder="1" applyAlignment="1">
      <alignment horizontal="left" vertical="center" wrapText="1"/>
    </xf>
    <xf fontId="37" fillId="2" borderId="0" numFmtId="0" xfId="8" applyFont="1" applyFill="1" applyAlignment="1">
      <alignment horizontal="left" vertical="center" wrapText="1"/>
    </xf>
    <xf fontId="19" fillId="2" borderId="9" numFmtId="0" xfId="8" applyFont="1" applyFill="1" applyBorder="1" applyAlignment="1">
      <alignment wrapText="1"/>
    </xf>
    <xf fontId="15" fillId="2" borderId="0" numFmtId="0" xfId="8" applyFont="1" applyFill="1"/>
    <xf fontId="6" fillId="3" borderId="9" numFmtId="4" xfId="6" applyNumberFormat="1" applyFont="1" applyFill="1" applyBorder="1" applyAlignment="1">
      <alignment horizontal="center" vertical="center" wrapText="1"/>
    </xf>
    <xf fontId="6" fillId="3" borderId="0" numFmtId="4" xfId="6" applyNumberFormat="1" applyFont="1" applyFill="1" applyAlignment="1">
      <alignment horizontal="center" vertical="center" wrapText="1"/>
    </xf>
    <xf fontId="6" fillId="3" borderId="10" numFmtId="4" xfId="6" applyNumberFormat="1" applyFont="1" applyFill="1" applyBorder="1" applyAlignment="1">
      <alignment horizontal="center" vertical="center" wrapText="1"/>
    </xf>
    <xf fontId="38" fillId="4" borderId="9" numFmtId="4" xfId="1" applyNumberFormat="1" applyFont="1" applyFill="1" applyBorder="1" applyAlignment="1">
      <alignment horizontal="center" vertical="center" wrapText="1"/>
    </xf>
    <xf fontId="38" fillId="4" borderId="0" numFmtId="4" xfId="1" applyNumberFormat="1" applyFont="1" applyFill="1" applyAlignment="1">
      <alignment horizontal="center" vertical="center" wrapText="1"/>
    </xf>
    <xf fontId="22" fillId="0" borderId="11" numFmtId="0" xfId="0" applyFont="1" applyBorder="1" applyAlignment="1">
      <alignment wrapText="1"/>
    </xf>
    <xf fontId="16" fillId="13" borderId="7" numFmtId="3" xfId="0" applyNumberFormat="1" applyFont="1" applyFill="1" applyBorder="1" applyAlignment="1">
      <alignment horizontal="center" vertical="center"/>
    </xf>
    <xf fontId="17" fillId="0" borderId="9" numFmtId="0" xfId="0" applyFont="1" applyBorder="1" applyAlignment="1">
      <alignment wrapText="1"/>
    </xf>
    <xf fontId="17" fillId="0" borderId="0" numFmtId="0" xfId="0" applyFont="1" applyAlignment="1">
      <alignment horizontal="center" vertical="center"/>
    </xf>
    <xf fontId="17" fillId="13" borderId="7" numFmtId="165" xfId="0" applyNumberFormat="1" applyFont="1" applyFill="1" applyBorder="1" applyAlignment="1">
      <alignment horizontal="center" vertical="center"/>
    </xf>
    <xf fontId="22" fillId="13" borderId="7" numFmtId="166" xfId="0" applyNumberFormat="1" applyFont="1" applyFill="1" applyBorder="1" applyAlignment="1">
      <alignment horizontal="center" vertical="center"/>
    </xf>
    <xf fontId="30" fillId="0" borderId="11" numFmtId="0" xfId="0" applyFont="1" applyBorder="1" applyAlignment="1">
      <alignment wrapText="1"/>
    </xf>
    <xf fontId="30" fillId="13" borderId="7" numFmtId="166" xfId="0" applyNumberFormat="1" applyFont="1" applyFill="1" applyBorder="1" applyAlignment="1">
      <alignment horizontal="center" vertical="center" wrapText="1"/>
    </xf>
    <xf fontId="39" fillId="5" borderId="11" numFmtId="0" xfId="5" applyFont="1" applyFill="1" applyBorder="1" applyAlignment="1">
      <alignment horizontal="left" vertical="center" wrapText="1"/>
    </xf>
    <xf fontId="17" fillId="13" borderId="7" numFmtId="166" xfId="0" applyNumberFormat="1" applyFont="1" applyFill="1" applyBorder="1" applyAlignment="1">
      <alignment horizontal="center" vertical="center"/>
    </xf>
    <xf fontId="6" fillId="19" borderId="9" numFmtId="0" xfId="8" applyFont="1" applyFill="1" applyBorder="1" applyAlignment="1">
      <alignment horizontal="center" vertical="center"/>
    </xf>
    <xf fontId="6" fillId="19" borderId="0" numFmtId="0" xfId="8" applyFont="1" applyFill="1" applyAlignment="1">
      <alignment horizontal="center" vertical="center"/>
    </xf>
    <xf fontId="6" fillId="19" borderId="10" numFmtId="0" xfId="8" applyFont="1" applyFill="1" applyBorder="1" applyAlignment="1">
      <alignment horizontal="center" vertical="center"/>
    </xf>
    <xf fontId="40" fillId="2" borderId="9" numFmtId="0" xfId="8" applyFont="1" applyFill="1" applyBorder="1" applyAlignment="1">
      <alignment horizontal="left" vertical="center"/>
    </xf>
    <xf fontId="41" fillId="2" borderId="9" numFmtId="0" xfId="8" applyFont="1" applyFill="1" applyBorder="1" applyAlignment="1">
      <alignment horizontal="left" vertical="center"/>
    </xf>
    <xf fontId="22" fillId="20" borderId="7" numFmtId="2" xfId="8" applyNumberFormat="1" applyFont="1" applyFill="1" applyBorder="1" applyAlignment="1">
      <alignment horizontal="center" vertical="center"/>
    </xf>
    <xf fontId="17" fillId="2" borderId="0" numFmtId="2" xfId="8" applyNumberFormat="1" applyFont="1" applyFill="1" applyAlignment="1">
      <alignment horizontal="center" vertical="center"/>
    </xf>
    <xf fontId="16" fillId="2" borderId="11" numFmtId="0" xfId="8" applyFont="1" applyFill="1" applyBorder="1" applyAlignment="1">
      <alignment vertical="center" wrapText="1"/>
    </xf>
    <xf fontId="17" fillId="20" borderId="7" numFmtId="1" xfId="8" applyNumberFormat="1" applyFont="1" applyFill="1" applyBorder="1" applyAlignment="1" applyProtection="1">
      <alignment horizontal="right" vertical="center"/>
      <protection locked="0"/>
    </xf>
    <xf fontId="17" fillId="2" borderId="0" numFmtId="2" xfId="8" applyNumberFormat="1" applyFont="1" applyFill="1" applyAlignment="1">
      <alignment horizontal="right" vertical="center"/>
    </xf>
    <xf fontId="17" fillId="20" borderId="7" numFmtId="164" xfId="3" applyNumberFormat="1" applyFont="1" applyFill="1" applyBorder="1" applyAlignment="1" applyProtection="1">
      <alignment horizontal="right" vertical="center"/>
      <protection locked="0"/>
    </xf>
    <xf fontId="17" fillId="2" borderId="0" numFmtId="167" xfId="3" applyNumberFormat="1" applyFont="1" applyFill="1" applyAlignment="1">
      <alignment horizontal="right" vertical="center"/>
    </xf>
    <xf fontId="24" fillId="2" borderId="11" numFmtId="0" xfId="8" applyFont="1" applyFill="1" applyBorder="1" applyAlignment="1">
      <alignment vertical="center" wrapText="1"/>
    </xf>
    <xf fontId="22" fillId="13" borderId="7" numFmtId="3" xfId="8" applyNumberFormat="1" applyFont="1" applyFill="1" applyBorder="1" applyAlignment="1">
      <alignment horizontal="right" vertical="center"/>
    </xf>
    <xf fontId="22" fillId="13" borderId="7" numFmtId="1" xfId="8" applyNumberFormat="1" applyFont="1" applyFill="1" applyBorder="1" applyAlignment="1">
      <alignment horizontal="center" vertical="center"/>
    </xf>
    <xf fontId="19" fillId="2" borderId="0" numFmtId="3" xfId="8" applyNumberFormat="1" applyFont="1" applyFill="1"/>
    <xf fontId="42" fillId="2" borderId="12" numFmtId="0" xfId="8" applyFont="1" applyFill="1" applyBorder="1" applyAlignment="1">
      <alignment vertical="center" wrapText="1"/>
    </xf>
    <xf fontId="2" fillId="2" borderId="13" numFmtId="0" xfId="8" applyFont="1" applyFill="1" applyBorder="1" applyAlignment="1">
      <alignment horizontal="right"/>
    </xf>
    <xf fontId="14" fillId="2" borderId="13" numFmtId="0" xfId="8" applyFont="1" applyFill="1" applyBorder="1" applyAlignment="1">
      <alignment horizontal="right"/>
    </xf>
    <xf fontId="43" fillId="2" borderId="13" numFmtId="0" xfId="8" applyFont="1" applyFill="1" applyBorder="1" applyAlignment="1">
      <alignment horizontal="center" vertical="center" wrapText="1"/>
    </xf>
    <xf fontId="2" fillId="2" borderId="14" numFmtId="0" xfId="8" applyFont="1" applyFill="1" applyBorder="1"/>
  </cellXfs>
  <cellStyles count="12">
    <cellStyle name="Lien hypertexte" xfId="1" builtinId="8"/>
    <cellStyle name="Lien hypertexte 2" xfId="2"/>
    <cellStyle name="Monétaire" xfId="3" builtinId="4"/>
    <cellStyle name="Monétaire 2" xfId="4"/>
    <cellStyle name="Normal" xfId="0" builtinId="0"/>
    <cellStyle name="Normal 2" xfId="5"/>
    <cellStyle name="Normal 2 2" xfId="6"/>
    <cellStyle name="Normal 2 2 2" xfId="7"/>
    <cellStyle name="Normal 3" xfId="8"/>
    <cellStyle name="Normal 4" xfId="9"/>
    <cellStyle name="Pourcentage" xfId="10" builtinId="5"/>
    <cellStyle name="Pourcentage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customXml" Target="../customXml/item1.xml"/><Relationship  Id="rId2" Type="http://schemas.openxmlformats.org/officeDocument/2006/relationships/customXml" Target="../customXml/item2.xml"/><Relationship  Id="rId3" Type="http://schemas.openxmlformats.org/officeDocument/2006/relationships/customXml" Target="../customXml/item3.xml"/><Relationship  Id="rId4" Type="http://schemas.openxmlformats.org/officeDocument/2006/relationships/worksheet" Target="worksheets/sheet1.xml"/><Relationship  Id="rId5" Type="http://schemas.openxmlformats.org/officeDocument/2006/relationships/worksheet" Target="worksheets/sheet2.xml"/><Relationship  Id="rId6" Type="http://schemas.openxmlformats.org/officeDocument/2006/relationships/theme" Target="theme/theme1.xml"/><Relationship  Id="rId7" Type="http://schemas.openxmlformats.org/officeDocument/2006/relationships/sharedStrings" Target="sharedStrings.xml"/><Relationship  Id="rId8" Type="http://schemas.openxmlformats.org/officeDocument/2006/relationships/styles" Target="styles.xml"/></Relationships>
</file>

<file path=xl/charts/_rels/chart1.xml.rels><?xml version="1.0" encoding="UTF-8" standalone="yes"?><Relationships xmlns="http://schemas.openxmlformats.org/package/2006/relationships"></Relationships>
</file>

<file path=xl/charts/_rels/chart2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50"/>
              <a:t>Sources du gaspillage alimentaire par étape (%)</a:t>
            </a:r>
            <a:endParaRPr/>
          </a:p>
        </c:rich>
      </c:tx>
      <c:layout>
        <c:manualLayout>
          <c:xMode val="edge"/>
          <c:yMode val="edge"/>
          <c:x val="0.141717"/>
          <c:y val="0.017962"/>
        </c:manualLayout>
      </c:layout>
      <c:overlay val="0"/>
      <c:spPr bwMode="auto"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58527"/>
          <c:y val="0.218380"/>
          <c:w val="0.495358"/>
          <c:h val="0.528108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 bwMode="auto">
              <a:prstGeom prst="rect">
                <a:avLst/>
              </a:prstGeom>
              <a:solidFill>
                <a:srgbClr val="F58F29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048584"/>
                  <c:y val="0.02914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-0.149590"/>
                  <c:y val="-0.012592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leaderLines>
              <c:spPr bwMode="auto">
                <a:prstGeom prst="rect">
                  <a:avLst/>
                </a:prstGeom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showBubbleSize val="0"/>
            <c:showCatName val="0"/>
            <c:showLeaderLines val="1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>Synthèse!$A$11:$A$13</c:f>
              <c:strCache>
                <c:ptCount val="3"/>
                <c:pt idx="0">
                  <c:v>DÉCHETS ISSUS DE LA PRÉPARATION (g/couvert)</c:v>
                </c:pt>
                <c:pt idx="1">
                  <c:v>DÉCHETS ISSUS DES EXCÉDENTS NON SERVIS  (g/couvert)</c:v>
                </c:pt>
                <c:pt idx="2">
                  <c:v>RESTES PLATEAUX/ASSIETTES (g/couvert)</c:v>
                </c:pt>
              </c:strCache>
            </c:strRef>
          </c:cat>
          <c:val>
            <c:numRef>
              <c:f>Synthèse!$D$11:$D$13</c:f>
              <c:numCache>
                <c:formatCode>0%</c:formatCode>
                <c:ptCount val="3"/>
                <c:pt idx="0">
                  <c:v>0.3004291845493562</c:v>
                </c:pt>
                <c:pt idx="1">
                  <c:v>0.22746781115879827</c:v>
                </c:pt>
                <c:pt idx="2">
                  <c:v>0.4721030042918455</c:v>
                </c:pt>
              </c:numCache>
            </c:numRef>
          </c:val>
        </c:ser>
        <c:dLbls>
          <c:showBubbleSize val="0"/>
          <c:showCatName val="0"/>
          <c:showLeaderLines val="1"/>
          <c:showLegendKey val="0"/>
          <c:showPercent val="0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50"/>
              <a:t>Sources du gaspillage alimentaire par composante (%)</a:t>
            </a:r>
            <a:endParaRPr/>
          </a:p>
        </c:rich>
      </c:tx>
      <c:layout>
        <c:manualLayout>
          <c:xMode val="edge"/>
          <c:yMode val="edge"/>
          <c:x val="0.097146"/>
          <c:y val="0.229379"/>
        </c:manualLayout>
      </c:layout>
      <c:overlay val="0"/>
      <c:spPr bwMode="auto"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6876"/>
          <c:y val="0.405081"/>
          <c:w val="0.467634"/>
          <c:h val="0.439178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rgbClr val="7030A0"/>
              </a:solidFill>
            </c:spPr>
          </c:dPt>
          <c:dLbls>
            <c:dLbl>
              <c:idx val="0"/>
              <c:dLblPos val="bestFit"/>
              <c:layout>
                <c:manualLayout>
                  <c:x val="0.102868"/>
                  <c:y val="0.055871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dLblPos val="bestFit"/>
              <c:layout>
                <c:manualLayout>
                  <c:x val="0.043139"/>
                  <c:y val="-0.025609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tx>
                <c:rich>
                  <a:bodyPr/>
                  <a:lstStyle/>
                  <a:p>
                    <a:pPr>
                      <a:defRPr/>
                    </a:pPr>
                    <a:fld id="{0E663682-639B-47B2-9441-C108FC5EC510}" type="VALUE">
                      <a:rPr lang="en-US"/>
                      <a:t>[VALEUR]</a:t>
                    </a:fld>
                    <a:endParaRPr lang="fr-FR"/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>
              <c:idx val="2"/>
              <c:dLblPos val="bestFit"/>
              <c:layout>
                <c:manualLayout>
                  <c:x val="0.089614"/>
                  <c:y val="-0.062538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3"/>
              <c:dLblPos val="bestFit"/>
              <c:layout/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4"/>
              <c:layout>
                <c:manualLayout>
                  <c:x val="0.072664"/>
                  <c:y val="0.063448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0"/>
            <c:spPr bwMode="auto">
              <a:prstGeom prst="rect">
                <a:avLst/>
              </a:prstGeom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>Synthèse!$A$16:$A$20</c:f>
              <c:strCache>
                <c:ptCount val="5"/>
                <c:pt idx="0">
                  <c:v xml:space="preserve">Composante n°1 : Entrées 
Part comestible </c:v>
                </c:pt>
                <c:pt idx="1">
                  <c:v xml:space="preserve">Composante n°2 : Plat 
Part comestible </c:v>
                </c:pt>
                <c:pt idx="2">
                  <c:v>Composante n°3 : Fromage/desserts 
Part comestible</c:v>
                </c:pt>
                <c:pt idx="3">
                  <c:v xml:space="preserve">Composante n°4 : Pain 
Part comestible </c:v>
                </c:pt>
                <c:pt idx="4">
                  <c:v>Composante n°5 :  
Part comestible</c:v>
                </c:pt>
              </c:strCache>
            </c:strRef>
          </c:cat>
          <c:val>
            <c:numRef>
              <c:f>Synthèse!$D$16:$D$20</c:f>
              <c:numCache>
                <c:formatCode>0%</c:formatCode>
                <c:ptCount val="5"/>
                <c:pt idx="0">
                  <c:v>0.29447852760736193</c:v>
                </c:pt>
                <c:pt idx="1">
                  <c:v>0.1226993865030675</c:v>
                </c:pt>
                <c:pt idx="2">
                  <c:v>0.245398773006135</c:v>
                </c:pt>
                <c:pt idx="3">
                  <c:v>0.3680981595092025</c:v>
                </c:pt>
                <c:pt idx="4">
                  <c:v>0.39877300613496935</c:v>
                </c:pt>
              </c:numCache>
            </c:numRef>
          </c:val>
        </c:ser>
        <c:dLbls>
          <c:showBubbleSize val="0"/>
          <c:showCatName val="0"/>
          <c:showLeaderLines val="1"/>
          <c:showLegendKey val="0"/>
          <c:showPercent val="0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image" Target="../media/image3.png"/><Relationship Id="rId4" Type="http://schemas.openxmlformats.org/officeDocument/2006/relationships/image" Target="../media/image4.jpg"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125185</xdr:colOff>
      <xdr:row>0</xdr:row>
      <xdr:rowOff>63952</xdr:rowOff>
    </xdr:from>
    <xdr:to>
      <xdr:col>0</xdr:col>
      <xdr:colOff>3736310</xdr:colOff>
      <xdr:row>0</xdr:row>
      <xdr:rowOff>979713</xdr:rowOff>
    </xdr:to>
    <xdr:pic>
      <xdr:nvPicPr>
        <xdr:cNvPr id="5" name="Image 4"/>
        <xdr:cNvPicPr>
          <a:picLocks noChangeAspect="1"/>
        </xdr:cNvPicPr>
      </xdr:nvPicPr>
      <xdr:blipFill>
        <a:blip r:embed="rId1"/>
        <a:srcRect l="0" t="23455" r="0" b="25096"/>
        <a:stretch/>
      </xdr:blipFill>
      <xdr:spPr bwMode="auto">
        <a:xfrm>
          <a:off x="125185" y="63952"/>
          <a:ext cx="3611124" cy="9157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6</xdr:col>
      <xdr:colOff>0</xdr:colOff>
      <xdr:row>57</xdr:row>
      <xdr:rowOff>149087</xdr:rowOff>
    </xdr:from>
    <xdr:ext cx="184731" cy="264560"/>
    <xdr:sp>
      <xdr:nvSpPr>
        <xdr:cNvPr id="2" name="ZoneTexte 1"/>
        <xdr:cNvSpPr txBox="1"/>
      </xdr:nvSpPr>
      <xdr:spPr bwMode="auto">
        <a:xfrm>
          <a:off x="9921240" y="14771867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endParaRPr lang="fr-FR" sz="1100"/>
        </a:p>
      </xdr:txBody>
    </xdr:sp>
    <xdr:clientData/>
  </xdr:oneCellAnchor>
  <xdr:twoCellAnchor editAs="twoCell">
    <xdr:from>
      <xdr:col>3</xdr:col>
      <xdr:colOff>390525</xdr:colOff>
      <xdr:row>8</xdr:row>
      <xdr:rowOff>268190</xdr:rowOff>
    </xdr:from>
    <xdr:to>
      <xdr:col>7</xdr:col>
      <xdr:colOff>51416</xdr:colOff>
      <xdr:row>16</xdr:row>
      <xdr:rowOff>333375</xdr:rowOff>
    </xdr:to>
    <xdr:graphicFrame>
      <xdr:nvGraphicFramePr>
        <xdr:cNvPr id="3" name="Graphique 2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3</xdr:col>
      <xdr:colOff>374015</xdr:colOff>
      <xdr:row>13</xdr:row>
      <xdr:rowOff>47762</xdr:rowOff>
    </xdr:from>
    <xdr:to>
      <xdr:col>7</xdr:col>
      <xdr:colOff>549746</xdr:colOff>
      <xdr:row>23</xdr:row>
      <xdr:rowOff>0</xdr:rowOff>
    </xdr:to>
    <xdr:graphicFrame>
      <xdr:nvGraphicFramePr>
        <xdr:cNvPr id="5" name="Graphique 4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60546</xdr:colOff>
      <xdr:row>0</xdr:row>
      <xdr:rowOff>105107</xdr:rowOff>
    </xdr:from>
    <xdr:to>
      <xdr:col>0</xdr:col>
      <xdr:colOff>2533236</xdr:colOff>
      <xdr:row>0</xdr:row>
      <xdr:rowOff>704075</xdr:rowOff>
    </xdr:to>
    <xdr:pic>
      <xdr:nvPicPr>
        <xdr:cNvPr id="6" name="Image 5"/>
        <xdr:cNvPicPr>
          <a:picLocks noChangeAspect="1"/>
        </xdr:cNvPicPr>
      </xdr:nvPicPr>
      <xdr:blipFill>
        <a:blip r:embed="rId3"/>
        <a:srcRect l="0" t="23455" r="0" b="25096"/>
        <a:stretch/>
      </xdr:blipFill>
      <xdr:spPr bwMode="auto">
        <a:xfrm>
          <a:off x="60546" y="105106"/>
          <a:ext cx="2472690" cy="6142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114049</xdr:colOff>
      <xdr:row>27</xdr:row>
      <xdr:rowOff>56072</xdr:rowOff>
    </xdr:from>
    <xdr:to>
      <xdr:col>3</xdr:col>
      <xdr:colOff>401097</xdr:colOff>
      <xdr:row>27</xdr:row>
      <xdr:rowOff>513696</xdr:rowOff>
    </xdr:to>
    <xdr:pic>
      <xdr:nvPicPr>
        <xdr:cNvPr id="7" name="Image 6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6367420" y="8189594"/>
          <a:ext cx="1389960" cy="465244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0E2841"/>
      </a:dk2>
      <a:lt2>
        <a:srgbClr val="F5DBBB"/>
      </a:lt2>
      <a:accent1>
        <a:srgbClr val="B24444"/>
      </a:accent1>
      <a:accent2>
        <a:srgbClr val="296246"/>
      </a:accent2>
      <a:accent3>
        <a:srgbClr val="F5DBBB"/>
      </a:accent3>
      <a:accent4>
        <a:srgbClr val="356F54"/>
      </a:accent4>
      <a:accent5>
        <a:srgbClr val="CE4627"/>
      </a:accent5>
      <a:accent6>
        <a:srgbClr val="F3EAE3"/>
      </a:accent6>
      <a:hlink>
        <a:srgbClr val="156082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Relationship  Id="rId2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hyperlink" Target="https://ma-cantine.agriculture.gouv.fr/s-identifier" TargetMode="External"/><Relationship  Id="rId2" Type="http://schemas.openxmlformats.org/officeDocument/2006/relationships/drawing" Target="../drawings/drawing2.xml"/><Relationship 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3">
    <tabColor rgb="FFC00000"/>
    <outlinePr applyStyles="0" summaryBelow="1" summaryRight="1" showOutlineSymbols="1"/>
    <pageSetUpPr autoPageBreaks="1" fitToPage="0"/>
  </sheetPr>
  <sheetViews>
    <sheetView topLeftCell="A1" zoomScale="100" workbookViewId="0">
      <pane xSplit="1" topLeftCell="B1" activePane="topRight" state="frozen"/>
      <selection activeCell="A13" activeCellId="0" sqref="A13"/>
    </sheetView>
  </sheetViews>
  <sheetFormatPr baseColWidth="10" defaultColWidth="0.33203125" defaultRowHeight="14.25"/>
  <cols>
    <col customWidth="1" min="1" max="1" style="1" width="58"/>
    <col customWidth="1" min="2" max="2" style="1" width="19.6640625"/>
    <col customWidth="1" min="3" max="30" style="1" width="19"/>
    <col min="31" max="16384" style="1" width="0.33203125"/>
  </cols>
  <sheetData>
    <row r="1" s="2" customFormat="1" ht="90" customHeight="1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2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  <c r="V2" s="9"/>
      <c r="W2" s="7"/>
      <c r="X2" s="7"/>
      <c r="Y2" s="8"/>
      <c r="Z2" s="9"/>
      <c r="AA2" s="7"/>
      <c r="AB2" s="7"/>
      <c r="AC2" s="8"/>
      <c r="AD2" s="10"/>
    </row>
    <row r="3" ht="48" customHeight="1">
      <c r="A3" s="11"/>
      <c r="B3" s="12" t="s">
        <v>1</v>
      </c>
      <c r="C3" s="13"/>
      <c r="D3" s="13"/>
      <c r="E3" s="14"/>
      <c r="F3" s="12" t="s">
        <v>2</v>
      </c>
      <c r="G3" s="13"/>
      <c r="H3" s="13"/>
      <c r="I3" s="14"/>
      <c r="J3" s="12" t="s">
        <v>3</v>
      </c>
      <c r="K3" s="13"/>
      <c r="L3" s="13"/>
      <c r="M3" s="14"/>
      <c r="N3" s="12" t="s">
        <v>4</v>
      </c>
      <c r="O3" s="13"/>
      <c r="P3" s="13"/>
      <c r="Q3" s="14"/>
      <c r="R3" s="12" t="s">
        <v>5</v>
      </c>
      <c r="S3" s="13"/>
      <c r="T3" s="13"/>
      <c r="U3" s="14"/>
      <c r="V3" s="12" t="s">
        <v>6</v>
      </c>
      <c r="W3" s="13"/>
      <c r="X3" s="13"/>
      <c r="Y3" s="14"/>
      <c r="Z3" s="12" t="s">
        <v>7</v>
      </c>
      <c r="AA3" s="13"/>
      <c r="AB3" s="13"/>
      <c r="AC3" s="14"/>
      <c r="AD3" s="14"/>
    </row>
    <row r="4" ht="58.799999999999997" customHeight="1">
      <c r="A4" s="11"/>
      <c r="B4" s="15" t="s">
        <v>8</v>
      </c>
      <c r="C4" s="15" t="s">
        <v>9</v>
      </c>
      <c r="D4" s="15" t="s">
        <v>10</v>
      </c>
      <c r="E4" s="15" t="s">
        <v>11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8</v>
      </c>
      <c r="K4" s="15" t="s">
        <v>9</v>
      </c>
      <c r="L4" s="15" t="s">
        <v>10</v>
      </c>
      <c r="M4" s="15" t="s">
        <v>11</v>
      </c>
      <c r="N4" s="15" t="s">
        <v>8</v>
      </c>
      <c r="O4" s="15" t="s">
        <v>9</v>
      </c>
      <c r="P4" s="15" t="s">
        <v>10</v>
      </c>
      <c r="Q4" s="15" t="s">
        <v>11</v>
      </c>
      <c r="R4" s="15" t="s">
        <v>8</v>
      </c>
      <c r="S4" s="15" t="s">
        <v>9</v>
      </c>
      <c r="T4" s="15" t="s">
        <v>10</v>
      </c>
      <c r="U4" s="15" t="s">
        <v>11</v>
      </c>
      <c r="V4" s="15" t="s">
        <v>8</v>
      </c>
      <c r="W4" s="15" t="s">
        <v>9</v>
      </c>
      <c r="X4" s="15" t="s">
        <v>10</v>
      </c>
      <c r="Y4" s="15" t="s">
        <v>11</v>
      </c>
      <c r="Z4" s="15" t="s">
        <v>8</v>
      </c>
      <c r="AA4" s="15" t="s">
        <v>9</v>
      </c>
      <c r="AB4" s="15" t="s">
        <v>10</v>
      </c>
      <c r="AC4" s="15" t="s">
        <v>11</v>
      </c>
      <c r="AD4" s="15" t="s">
        <v>12</v>
      </c>
    </row>
    <row r="5" ht="70.049999999999997" customHeight="1">
      <c r="A5" s="16" t="s">
        <v>13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8">
        <f t="shared" ref="AD5:AD7" si="0">SUM(B5:AC5)</f>
        <v>0</v>
      </c>
    </row>
    <row r="6" ht="70.049999999999997" customHeight="1">
      <c r="A6" s="16" t="s">
        <v>14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8">
        <f t="shared" si="0"/>
        <v>0</v>
      </c>
    </row>
    <row r="7" ht="70.049999999999997" customHeight="1">
      <c r="A7" s="16" t="s">
        <v>15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>
        <f t="shared" si="0"/>
        <v>0</v>
      </c>
    </row>
    <row r="8" ht="190.19999999999999" customHeight="1">
      <c r="A8" s="16" t="s">
        <v>16</v>
      </c>
      <c r="B8" s="19"/>
      <c r="C8" s="17"/>
      <c r="D8" s="17"/>
      <c r="E8" s="19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8"/>
    </row>
    <row r="9" ht="16.199999999999999" customHeight="1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ht="16.199999999999999" customHeight="1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ht="60" customHeight="1">
      <c r="A11" s="22" t="s">
        <v>17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4"/>
    </row>
    <row r="12" s="25" customFormat="1" ht="70.049999999999997" customHeight="1">
      <c r="A12" s="26" t="s">
        <v>18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8">
        <f t="shared" ref="AD12:AD25" si="1">SUM(B12:AC12)</f>
        <v>0</v>
      </c>
    </row>
    <row r="13" s="25" customFormat="1" ht="70.049999999999997" customHeight="1">
      <c r="A13" s="26" t="s">
        <v>19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8">
        <f t="shared" si="1"/>
        <v>0</v>
      </c>
    </row>
    <row r="14" s="25" customFormat="1" ht="70.049999999999997" customHeight="1">
      <c r="A14" s="26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8">
        <f t="shared" si="1"/>
        <v>0</v>
      </c>
    </row>
    <row r="15" s="25" customFormat="1" ht="70.049999999999997" customHeight="1">
      <c r="A15" s="26" t="s">
        <v>21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8">
        <f t="shared" si="1"/>
        <v>0</v>
      </c>
    </row>
    <row r="16" s="25" customFormat="1" ht="70.049999999999997" customHeight="1">
      <c r="A16" s="26" t="s">
        <v>22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8">
        <f t="shared" si="1"/>
        <v>0</v>
      </c>
    </row>
    <row r="17" ht="70.049999999999997" customHeight="1">
      <c r="A17" s="29" t="s">
        <v>23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28">
        <f t="shared" si="1"/>
        <v>0</v>
      </c>
    </row>
    <row r="18" ht="70.049999999999997" customHeight="1">
      <c r="A18" s="31" t="s">
        <v>24</v>
      </c>
      <c r="B18" s="32">
        <f>SUM(B12:B17)</f>
        <v>0</v>
      </c>
      <c r="C18" s="32">
        <f t="shared" ref="C18:AC18" si="2">SUM(C12:C17)</f>
        <v>0</v>
      </c>
      <c r="D18" s="32">
        <f t="shared" si="2"/>
        <v>0</v>
      </c>
      <c r="E18" s="32">
        <f t="shared" si="2"/>
        <v>0</v>
      </c>
      <c r="F18" s="32">
        <f t="shared" si="2"/>
        <v>0</v>
      </c>
      <c r="G18" s="32">
        <f t="shared" si="2"/>
        <v>0</v>
      </c>
      <c r="H18" s="32">
        <f t="shared" si="2"/>
        <v>0</v>
      </c>
      <c r="I18" s="32">
        <f t="shared" si="2"/>
        <v>0</v>
      </c>
      <c r="J18" s="32">
        <f t="shared" si="2"/>
        <v>0</v>
      </c>
      <c r="K18" s="32">
        <f t="shared" si="2"/>
        <v>0</v>
      </c>
      <c r="L18" s="32">
        <f t="shared" si="2"/>
        <v>0</v>
      </c>
      <c r="M18" s="32">
        <f t="shared" si="2"/>
        <v>0</v>
      </c>
      <c r="N18" s="32">
        <f t="shared" si="2"/>
        <v>0</v>
      </c>
      <c r="O18" s="32">
        <f t="shared" si="2"/>
        <v>0</v>
      </c>
      <c r="P18" s="32">
        <f t="shared" si="2"/>
        <v>0</v>
      </c>
      <c r="Q18" s="32">
        <f t="shared" si="2"/>
        <v>0</v>
      </c>
      <c r="R18" s="32">
        <f t="shared" si="2"/>
        <v>0</v>
      </c>
      <c r="S18" s="32">
        <f t="shared" si="2"/>
        <v>0</v>
      </c>
      <c r="T18" s="32">
        <f t="shared" si="2"/>
        <v>0</v>
      </c>
      <c r="U18" s="32">
        <f t="shared" si="2"/>
        <v>0</v>
      </c>
      <c r="V18" s="32">
        <f t="shared" si="2"/>
        <v>0</v>
      </c>
      <c r="W18" s="32">
        <f t="shared" si="2"/>
        <v>0</v>
      </c>
      <c r="X18" s="32">
        <f t="shared" si="2"/>
        <v>0</v>
      </c>
      <c r="Y18" s="32">
        <f t="shared" si="2"/>
        <v>0</v>
      </c>
      <c r="Z18" s="32">
        <f t="shared" si="2"/>
        <v>0</v>
      </c>
      <c r="AA18" s="32">
        <f t="shared" si="2"/>
        <v>0</v>
      </c>
      <c r="AB18" s="32">
        <f t="shared" si="2"/>
        <v>0</v>
      </c>
      <c r="AC18" s="32">
        <f t="shared" si="2"/>
        <v>0</v>
      </c>
      <c r="AD18" s="28">
        <f t="shared" si="1"/>
        <v>0</v>
      </c>
    </row>
    <row r="19" ht="60" customHeight="1">
      <c r="A19" s="33" t="s">
        <v>25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</row>
    <row r="20" s="25" customFormat="1" ht="70.049999999999997" customHeight="1">
      <c r="A20" s="26" t="s">
        <v>18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28">
        <f t="shared" si="1"/>
        <v>0</v>
      </c>
    </row>
    <row r="21" s="25" customFormat="1" ht="70.049999999999997" customHeight="1">
      <c r="A21" s="26" t="s">
        <v>19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28">
        <f t="shared" si="1"/>
        <v>0</v>
      </c>
    </row>
    <row r="22" s="25" customFormat="1" ht="70.049999999999997" customHeight="1">
      <c r="A22" s="26" t="s">
        <v>20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28">
        <f t="shared" si="1"/>
        <v>0</v>
      </c>
    </row>
    <row r="23" s="25" customFormat="1" ht="70.049999999999997" customHeight="1">
      <c r="A23" s="26" t="s">
        <v>21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28">
        <f t="shared" si="1"/>
        <v>0</v>
      </c>
    </row>
    <row r="24" s="25" customFormat="1" ht="70.049999999999997" customHeight="1">
      <c r="A24" s="26" t="s">
        <v>22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28">
        <f t="shared" si="1"/>
        <v>0</v>
      </c>
    </row>
    <row r="25" ht="70.049999999999997" customHeight="1">
      <c r="A25" s="29" t="s">
        <v>23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28">
        <f t="shared" si="1"/>
        <v>0</v>
      </c>
    </row>
    <row r="26" ht="70.049999999999997" customHeight="1">
      <c r="A26" s="31" t="s">
        <v>26</v>
      </c>
      <c r="B26" s="32">
        <f>SUM(B25:B25)</f>
        <v>0</v>
      </c>
      <c r="C26" s="32">
        <f t="shared" ref="C26:J26" si="3">SUM(C25:C25)</f>
        <v>0</v>
      </c>
      <c r="D26" s="32">
        <f t="shared" si="3"/>
        <v>0</v>
      </c>
      <c r="E26" s="32">
        <f t="shared" si="3"/>
        <v>0</v>
      </c>
      <c r="F26" s="32">
        <f t="shared" si="3"/>
        <v>0</v>
      </c>
      <c r="G26" s="32">
        <f t="shared" si="3"/>
        <v>0</v>
      </c>
      <c r="H26" s="32">
        <f t="shared" si="3"/>
        <v>0</v>
      </c>
      <c r="I26" s="32">
        <f t="shared" si="3"/>
        <v>0</v>
      </c>
      <c r="J26" s="32">
        <f t="shared" si="3"/>
        <v>0</v>
      </c>
      <c r="K26" s="32">
        <f>SUM(K20:K25)</f>
        <v>0</v>
      </c>
      <c r="L26" s="32">
        <f>SUM(L20:L25)</f>
        <v>0</v>
      </c>
      <c r="M26" s="32">
        <f t="shared" ref="M26:N26" si="4">SUM(M20:M25)</f>
        <v>0</v>
      </c>
      <c r="N26" s="32">
        <f t="shared" si="4"/>
        <v>0</v>
      </c>
      <c r="O26" s="32">
        <f>SUM(O20:O25)</f>
        <v>0</v>
      </c>
      <c r="P26" s="32">
        <f>SUM(P20:P25)</f>
        <v>0</v>
      </c>
      <c r="Q26" s="32">
        <f>SUM(Q20:Q25)</f>
        <v>0</v>
      </c>
      <c r="R26" s="32">
        <f>SUM(R20:R25)</f>
        <v>0</v>
      </c>
      <c r="S26" s="32">
        <f>SUM(S20:S25)</f>
        <v>0</v>
      </c>
      <c r="T26" s="32">
        <f>SUM(T20:T25)</f>
        <v>0</v>
      </c>
      <c r="U26" s="32">
        <f>SUM(U20:U25)</f>
        <v>0</v>
      </c>
      <c r="V26" s="32">
        <f>SUM(V20:V25)</f>
        <v>0</v>
      </c>
      <c r="W26" s="32">
        <f>SUM(W20:W25)</f>
        <v>0</v>
      </c>
      <c r="X26" s="32">
        <f>SUM(X20:X25)</f>
        <v>0</v>
      </c>
      <c r="Y26" s="32">
        <f>SUM(Y20:Y25)</f>
        <v>0</v>
      </c>
      <c r="Z26" s="32">
        <f>SUM(Z20:Z25)</f>
        <v>0</v>
      </c>
      <c r="AA26" s="32">
        <f>SUM(AA20:AA25)</f>
        <v>0</v>
      </c>
      <c r="AB26" s="32">
        <f>SUM(AB20:AB25)</f>
        <v>0</v>
      </c>
      <c r="AC26" s="32">
        <f>SUM(AC20:AC25)</f>
        <v>0</v>
      </c>
      <c r="AD26" s="32">
        <f>SUM(AD20:AD25)</f>
        <v>0</v>
      </c>
    </row>
    <row r="27" ht="60" customHeight="1">
      <c r="A27" s="35" t="s">
        <v>27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</row>
    <row r="28" s="25" customFormat="1" ht="70.049999999999997" customHeight="1">
      <c r="A28" s="26" t="s">
        <v>18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28">
        <f t="shared" ref="AD28:AD33" si="5">SUM(B28:AC28)</f>
        <v>0</v>
      </c>
    </row>
    <row r="29" s="25" customFormat="1" ht="70.049999999999997" customHeight="1">
      <c r="A29" s="26" t="s">
        <v>19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28">
        <f t="shared" si="5"/>
        <v>0</v>
      </c>
    </row>
    <row r="30" s="25" customFormat="1" ht="70.049999999999997" customHeight="1">
      <c r="A30" s="26" t="s">
        <v>20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28">
        <f t="shared" si="5"/>
        <v>0</v>
      </c>
    </row>
    <row r="31" s="25" customFormat="1" ht="70.049999999999997" customHeight="1">
      <c r="A31" s="26" t="s">
        <v>21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28">
        <f t="shared" si="5"/>
        <v>0</v>
      </c>
    </row>
    <row r="32" s="25" customFormat="1" ht="70.049999999999997" customHeight="1">
      <c r="A32" s="26" t="s">
        <v>22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28">
        <f t="shared" si="5"/>
        <v>0</v>
      </c>
    </row>
    <row r="33" ht="70.049999999999997" customHeight="1">
      <c r="A33" s="29" t="s">
        <v>28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28">
        <f t="shared" si="5"/>
        <v>0</v>
      </c>
    </row>
    <row r="34" ht="70.049999999999997" customHeight="1">
      <c r="A34" s="31" t="s">
        <v>29</v>
      </c>
      <c r="B34" s="32">
        <f>SUM(B28:B33)</f>
        <v>0</v>
      </c>
      <c r="C34" s="32">
        <f t="shared" ref="C34:AC34" si="6">SUM(C28:C33)</f>
        <v>0</v>
      </c>
      <c r="D34" s="32">
        <f t="shared" si="6"/>
        <v>0</v>
      </c>
      <c r="E34" s="32">
        <f t="shared" si="6"/>
        <v>0</v>
      </c>
      <c r="F34" s="32">
        <f t="shared" si="6"/>
        <v>0</v>
      </c>
      <c r="G34" s="32">
        <f t="shared" si="6"/>
        <v>0</v>
      </c>
      <c r="H34" s="32">
        <f t="shared" si="6"/>
        <v>0</v>
      </c>
      <c r="I34" s="32">
        <f t="shared" si="6"/>
        <v>0</v>
      </c>
      <c r="J34" s="32">
        <f t="shared" si="6"/>
        <v>0</v>
      </c>
      <c r="K34" s="32">
        <f t="shared" si="6"/>
        <v>0</v>
      </c>
      <c r="L34" s="32">
        <f t="shared" si="6"/>
        <v>0</v>
      </c>
      <c r="M34" s="32">
        <f t="shared" si="6"/>
        <v>0</v>
      </c>
      <c r="N34" s="32">
        <f t="shared" si="6"/>
        <v>0</v>
      </c>
      <c r="O34" s="32">
        <f t="shared" si="6"/>
        <v>0</v>
      </c>
      <c r="P34" s="32">
        <f t="shared" si="6"/>
        <v>0</v>
      </c>
      <c r="Q34" s="32">
        <f t="shared" si="6"/>
        <v>0</v>
      </c>
      <c r="R34" s="32">
        <f t="shared" si="6"/>
        <v>0</v>
      </c>
      <c r="S34" s="32">
        <f t="shared" si="6"/>
        <v>0</v>
      </c>
      <c r="T34" s="32">
        <f t="shared" si="6"/>
        <v>0</v>
      </c>
      <c r="U34" s="32">
        <f t="shared" si="6"/>
        <v>0</v>
      </c>
      <c r="V34" s="32">
        <f t="shared" si="6"/>
        <v>0</v>
      </c>
      <c r="W34" s="32">
        <f t="shared" si="6"/>
        <v>0</v>
      </c>
      <c r="X34" s="32">
        <f t="shared" si="6"/>
        <v>0</v>
      </c>
      <c r="Y34" s="32">
        <f t="shared" si="6"/>
        <v>0</v>
      </c>
      <c r="Z34" s="32">
        <f t="shared" si="6"/>
        <v>0</v>
      </c>
      <c r="AA34" s="32">
        <f t="shared" si="6"/>
        <v>0</v>
      </c>
      <c r="AB34" s="32">
        <f t="shared" si="6"/>
        <v>0</v>
      </c>
      <c r="AC34" s="32">
        <f t="shared" si="6"/>
        <v>0</v>
      </c>
      <c r="AD34" s="32">
        <f>SUM(AD28:AD33)</f>
        <v>0</v>
      </c>
    </row>
    <row r="35" ht="24" customHeight="1"/>
    <row r="36" ht="70.049999999999997" customHeight="1">
      <c r="A36" s="31" t="s">
        <v>30</v>
      </c>
      <c r="B36" s="37">
        <f>SUM(B18+B26+B34)</f>
        <v>0</v>
      </c>
      <c r="C36" s="37">
        <f t="shared" ref="C36:AC36" si="7">SUM(C18+C26+C34)</f>
        <v>0</v>
      </c>
      <c r="D36" s="37">
        <f t="shared" si="7"/>
        <v>0</v>
      </c>
      <c r="E36" s="37">
        <f t="shared" si="7"/>
        <v>0</v>
      </c>
      <c r="F36" s="37">
        <f t="shared" si="7"/>
        <v>0</v>
      </c>
      <c r="G36" s="37">
        <f t="shared" si="7"/>
        <v>0</v>
      </c>
      <c r="H36" s="37">
        <f t="shared" si="7"/>
        <v>0</v>
      </c>
      <c r="I36" s="37">
        <f t="shared" si="7"/>
        <v>0</v>
      </c>
      <c r="J36" s="37">
        <f t="shared" si="7"/>
        <v>0</v>
      </c>
      <c r="K36" s="37">
        <f t="shared" si="7"/>
        <v>0</v>
      </c>
      <c r="L36" s="37">
        <f t="shared" si="7"/>
        <v>0</v>
      </c>
      <c r="M36" s="37">
        <f t="shared" si="7"/>
        <v>0</v>
      </c>
      <c r="N36" s="37">
        <f t="shared" si="7"/>
        <v>0</v>
      </c>
      <c r="O36" s="37">
        <f t="shared" si="7"/>
        <v>0</v>
      </c>
      <c r="P36" s="37">
        <f t="shared" si="7"/>
        <v>0</v>
      </c>
      <c r="Q36" s="37">
        <f t="shared" si="7"/>
        <v>0</v>
      </c>
      <c r="R36" s="37">
        <f t="shared" si="7"/>
        <v>0</v>
      </c>
      <c r="S36" s="37">
        <f t="shared" si="7"/>
        <v>0</v>
      </c>
      <c r="T36" s="37">
        <f t="shared" si="7"/>
        <v>0</v>
      </c>
      <c r="U36" s="37">
        <f t="shared" si="7"/>
        <v>0</v>
      </c>
      <c r="V36" s="37">
        <f t="shared" si="7"/>
        <v>0</v>
      </c>
      <c r="W36" s="37">
        <f t="shared" si="7"/>
        <v>0</v>
      </c>
      <c r="X36" s="37">
        <f t="shared" si="7"/>
        <v>0</v>
      </c>
      <c r="Y36" s="37">
        <f t="shared" si="7"/>
        <v>0</v>
      </c>
      <c r="Z36" s="37">
        <f t="shared" si="7"/>
        <v>0</v>
      </c>
      <c r="AA36" s="37">
        <f t="shared" si="7"/>
        <v>0</v>
      </c>
      <c r="AB36" s="37">
        <f t="shared" si="7"/>
        <v>0</v>
      </c>
      <c r="AC36" s="37">
        <f t="shared" si="7"/>
        <v>0</v>
      </c>
      <c r="AD36" s="37">
        <f>SUM(AD18+AD26+AD34)</f>
        <v>0</v>
      </c>
    </row>
    <row r="37" ht="70.049999999999997" customHeight="1">
      <c r="A37" s="38" t="s">
        <v>31</v>
      </c>
      <c r="B37" s="37">
        <f>SUM(B12+B13+B14+B15+B16+B20+B21+B22+B23+B24+B28+B29+B30+B31+B32)</f>
        <v>0</v>
      </c>
      <c r="C37" s="37">
        <f t="shared" ref="C37:AC37" si="8">SUM(C12+C13+C14+C15+C16+C20+C21+C22+C23+C24+C28+C29+C30+C31+C32)</f>
        <v>0</v>
      </c>
      <c r="D37" s="37">
        <f t="shared" si="8"/>
        <v>0</v>
      </c>
      <c r="E37" s="37">
        <f t="shared" si="8"/>
        <v>0</v>
      </c>
      <c r="F37" s="37">
        <f t="shared" si="8"/>
        <v>0</v>
      </c>
      <c r="G37" s="37">
        <f t="shared" si="8"/>
        <v>0</v>
      </c>
      <c r="H37" s="37">
        <f t="shared" si="8"/>
        <v>0</v>
      </c>
      <c r="I37" s="37">
        <f t="shared" si="8"/>
        <v>0</v>
      </c>
      <c r="J37" s="37">
        <f t="shared" si="8"/>
        <v>0</v>
      </c>
      <c r="K37" s="37">
        <f t="shared" si="8"/>
        <v>0</v>
      </c>
      <c r="L37" s="37">
        <f t="shared" si="8"/>
        <v>0</v>
      </c>
      <c r="M37" s="37">
        <f t="shared" si="8"/>
        <v>0</v>
      </c>
      <c r="N37" s="37">
        <f t="shared" si="8"/>
        <v>0</v>
      </c>
      <c r="O37" s="37">
        <f t="shared" si="8"/>
        <v>0</v>
      </c>
      <c r="P37" s="37">
        <f t="shared" si="8"/>
        <v>0</v>
      </c>
      <c r="Q37" s="37">
        <f t="shared" si="8"/>
        <v>0</v>
      </c>
      <c r="R37" s="37">
        <f t="shared" si="8"/>
        <v>0</v>
      </c>
      <c r="S37" s="37">
        <f t="shared" si="8"/>
        <v>0</v>
      </c>
      <c r="T37" s="37">
        <f t="shared" si="8"/>
        <v>0</v>
      </c>
      <c r="U37" s="37">
        <f t="shared" si="8"/>
        <v>0</v>
      </c>
      <c r="V37" s="37">
        <f t="shared" si="8"/>
        <v>0</v>
      </c>
      <c r="W37" s="37">
        <f t="shared" si="8"/>
        <v>0</v>
      </c>
      <c r="X37" s="37">
        <f t="shared" si="8"/>
        <v>0</v>
      </c>
      <c r="Y37" s="37">
        <f t="shared" si="8"/>
        <v>0</v>
      </c>
      <c r="Z37" s="37">
        <f t="shared" si="8"/>
        <v>0</v>
      </c>
      <c r="AA37" s="37">
        <f t="shared" si="8"/>
        <v>0</v>
      </c>
      <c r="AB37" s="37">
        <f t="shared" si="8"/>
        <v>0</v>
      </c>
      <c r="AC37" s="37">
        <f t="shared" si="8"/>
        <v>0</v>
      </c>
      <c r="AD37" s="37">
        <f>SUM(AD12+AD13+AD14+AD15+AD16+AD20+AD21+AD22+AD23+AD24+AD28+AD29+AD30+AD31+AD32)</f>
        <v>0</v>
      </c>
    </row>
    <row r="38" ht="70.049999999999997" customHeight="1">
      <c r="A38" s="38" t="s">
        <v>32</v>
      </c>
      <c r="B38" s="37" t="e">
        <f>(B37/B7)*1000</f>
        <v>#DIV/0!</v>
      </c>
      <c r="C38" s="37" t="e">
        <f>(C37/C7)*1000</f>
        <v>#DIV/0!</v>
      </c>
      <c r="D38" s="37" t="e">
        <f>(D37/D7)*1000</f>
        <v>#DIV/0!</v>
      </c>
      <c r="E38" s="37" t="e">
        <f>(E37/E7)*1000</f>
        <v>#DIV/0!</v>
      </c>
      <c r="F38" s="37" t="e">
        <f>(F37/F7)*1000</f>
        <v>#DIV/0!</v>
      </c>
      <c r="G38" s="37" t="e">
        <f>(G37/G7)*1000</f>
        <v>#DIV/0!</v>
      </c>
      <c r="H38" s="37" t="e">
        <f>(H37/H7)*1000</f>
        <v>#DIV/0!</v>
      </c>
      <c r="I38" s="37" t="e">
        <f>(I37/I7)*1000</f>
        <v>#DIV/0!</v>
      </c>
      <c r="J38" s="37" t="e">
        <f>(J37/J7)*1000</f>
        <v>#DIV/0!</v>
      </c>
      <c r="K38" s="37" t="e">
        <f>(K37/K7)*1000</f>
        <v>#DIV/0!</v>
      </c>
      <c r="L38" s="37" t="e">
        <f>(L37/L7)*1000</f>
        <v>#DIV/0!</v>
      </c>
      <c r="M38" s="37" t="e">
        <f>(M37/M7)*1000</f>
        <v>#DIV/0!</v>
      </c>
      <c r="N38" s="37" t="e">
        <f>(N37/N7)*1000</f>
        <v>#DIV/0!</v>
      </c>
      <c r="O38" s="37" t="e">
        <f>(O37/O7)*1000</f>
        <v>#DIV/0!</v>
      </c>
      <c r="P38" s="37" t="e">
        <f>(P37/P7)*1000</f>
        <v>#DIV/0!</v>
      </c>
      <c r="Q38" s="37" t="e">
        <f>(Q37/Q7)*1000</f>
        <v>#DIV/0!</v>
      </c>
      <c r="R38" s="37" t="e">
        <f>(R37/R7)*1000</f>
        <v>#DIV/0!</v>
      </c>
      <c r="S38" s="37" t="e">
        <f>(S37/S7)*1000</f>
        <v>#DIV/0!</v>
      </c>
      <c r="T38" s="37" t="e">
        <f>(T37/T7)*1000</f>
        <v>#DIV/0!</v>
      </c>
      <c r="U38" s="37" t="e">
        <f>(U37/U7)*1000</f>
        <v>#DIV/0!</v>
      </c>
      <c r="V38" s="37" t="e">
        <f>(V37/V7)*1000</f>
        <v>#DIV/0!</v>
      </c>
      <c r="W38" s="37" t="e">
        <f>(W37/W7)*1000</f>
        <v>#DIV/0!</v>
      </c>
      <c r="X38" s="37" t="e">
        <f>(X37/X7)*1000</f>
        <v>#DIV/0!</v>
      </c>
      <c r="Y38" s="37" t="e">
        <f>(Y37/Y7)*1000</f>
        <v>#DIV/0!</v>
      </c>
      <c r="Z38" s="37" t="e">
        <f>(Z37/Z7)*1000</f>
        <v>#DIV/0!</v>
      </c>
      <c r="AA38" s="37" t="e">
        <f>(AA37/AA7)*1000</f>
        <v>#DIV/0!</v>
      </c>
      <c r="AB38" s="37" t="e">
        <f>(AB37/AB7)*1000</f>
        <v>#DIV/0!</v>
      </c>
      <c r="AC38" s="37" t="e">
        <f>(AC37/AC7)*1000</f>
        <v>#DIV/0!</v>
      </c>
      <c r="AD38" s="37" t="e">
        <f>(AD37/AD7)*1000</f>
        <v>#DIV/0!</v>
      </c>
    </row>
    <row r="39" ht="21">
      <c r="A39" s="1" t="s">
        <v>33</v>
      </c>
    </row>
  </sheetData>
  <sheetProtection autoFilter="1" deleteColumns="1" deleteRows="1" formatCells="1" formatColumns="1" formatRows="1" insertColumns="1" insertHyperlinks="1" insertRows="1" objects="1" pivotTables="1" scenarios="1" selectLockedCells="1" selectUnlockedCells="0" sheet="1" sort="1"/>
  <mergeCells count="15">
    <mergeCell ref="B1:AD1"/>
    <mergeCell ref="B2:U2"/>
    <mergeCell ref="V2:Y2"/>
    <mergeCell ref="Z2:AC2"/>
    <mergeCell ref="B3:E3"/>
    <mergeCell ref="F3:I3"/>
    <mergeCell ref="J3:M3"/>
    <mergeCell ref="N3:Q3"/>
    <mergeCell ref="R3:U3"/>
    <mergeCell ref="V3:Y3"/>
    <mergeCell ref="Z3:AC3"/>
    <mergeCell ref="B9:U9"/>
    <mergeCell ref="A11:AD11"/>
    <mergeCell ref="A19:AD19"/>
    <mergeCell ref="A27:AD27"/>
  </mergeCells>
  <printOptions headings="0" gridLines="0" horizontalCentered="1" verticalCentered="1"/>
  <pageMargins left="0.39370078740157477" right="0.39370078740157477" top="1.3779527559055118" bottom="1.3779527559055118" header="0.31496062992125984" footer="0.31496062992125984"/>
  <pageSetup paperSize="9" scale="14" fitToWidth="0" fitToHeight="2" pageOrder="downThenOver" orientation="landscape" usePrinterDefaults="1" blackAndWhite="0" draft="0" cellComments="none" useFirstPageNumber="0" errors="displayed" horizontalDpi="600" verticalDpi="600" copies="1"/>
  <headerFooter scaleWithDoc="0">
    <oddHeader>&amp;L&amp;G&amp;C
Tableau de saisie
Pesée par composante 7 jours
Etablissements sanitaires et médico-sociaux&amp;R
Version 01 - Septembre 2025</oddHeader>
  </headerFooter>
  <rowBreaks count="1" manualBreakCount="1">
    <brk id="18" man="1" max="29"/>
  </rowBreaks>
  <colBreaks count="1" manualBreakCount="1">
    <brk id="13" man="1" max="31"/>
  </colBreaks>
  <drawing r:id="rId1"/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4" id="{004B00C0-00CE-4F48-847C-000A0062000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A25</xm:sqref>
        </x14:conditionalFormatting>
        <x14:conditionalFormatting xmlns:xm="http://schemas.microsoft.com/office/excel/2006/main">
          <x14:cfRule type="duplicateValues" priority="3" id="{00EF0054-00ED-4BAA-BFF3-00DA00B500F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A33</xm:sqref>
        </x14:conditionalFormatting>
        <x14:conditionalFormatting xmlns:xm="http://schemas.microsoft.com/office/excel/2006/main">
          <x14:cfRule type="duplicateValues" priority="1" id="{007A00D6-0050-4D35-AD35-000500D800C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ummaryBelow="1" summaryRight="1" showOutlineSymbols="1"/>
    <pageSetUpPr autoPageBreaks="1" fitToPage="1"/>
  </sheetPr>
  <sheetViews>
    <sheetView topLeftCell="A11" zoomScale="115" workbookViewId="0">
      <selection activeCell="B16" activeCellId="0" sqref="B16:B20"/>
    </sheetView>
  </sheetViews>
  <sheetFormatPr baseColWidth="10" defaultColWidth="11.5546875" defaultRowHeight="14.25"/>
  <cols>
    <col customWidth="1" min="1" max="1" style="39" width="70"/>
    <col customWidth="1" min="2" max="2" style="39" width="21.109375"/>
    <col customWidth="1" min="3" max="3" style="39" width="16.21875"/>
    <col bestFit="1" customWidth="1" min="4" max="4" style="40" width="7.88671875"/>
    <col bestFit="1" customWidth="1" min="5" max="5" style="39" width="9.5546875"/>
    <col customWidth="1" min="6" max="6" style="39" width="11.109375"/>
    <col customWidth="1" min="7" max="7" style="39" width="11.5546875"/>
    <col min="8" max="16384" style="39" width="11.5546875"/>
  </cols>
  <sheetData>
    <row r="1" ht="65.400000000000006" customHeight="1">
      <c r="A1" s="41" t="s">
        <v>34</v>
      </c>
      <c r="B1" s="42"/>
      <c r="C1" s="42"/>
      <c r="D1" s="42"/>
      <c r="E1" s="42"/>
      <c r="F1" s="42"/>
      <c r="G1" s="43"/>
    </row>
    <row r="2" ht="24.600000000000001" customHeight="1">
      <c r="A2" s="44" t="s">
        <v>35</v>
      </c>
      <c r="B2" s="45"/>
      <c r="C2" s="45"/>
      <c r="D2" s="45"/>
      <c r="E2" s="45"/>
      <c r="F2" s="45"/>
      <c r="G2" s="46"/>
    </row>
    <row r="3" ht="20.25" customHeight="1">
      <c r="A3" s="47" t="s">
        <v>36</v>
      </c>
      <c r="B3" s="48">
        <f>'Tableau de saisie'!AD6</f>
        <v>0</v>
      </c>
      <c r="C3" s="49"/>
      <c r="D3" s="50"/>
      <c r="E3" s="51"/>
      <c r="F3" s="49"/>
      <c r="G3" s="52"/>
    </row>
    <row r="4" ht="20.25" customHeight="1">
      <c r="A4" s="47" t="s">
        <v>37</v>
      </c>
      <c r="B4" s="48">
        <f>'Tableau de saisie'!AD7</f>
        <v>0</v>
      </c>
      <c r="C4" s="49"/>
      <c r="D4" s="50"/>
      <c r="E4" s="51"/>
      <c r="F4" s="49"/>
      <c r="G4" s="52"/>
    </row>
    <row r="5" ht="20.25" customHeight="1">
      <c r="A5" s="47" t="s">
        <v>38</v>
      </c>
      <c r="B5" s="53" t="e">
        <f>(B4-B3)/B4</f>
        <v>#DIV/0!</v>
      </c>
      <c r="C5" s="49"/>
      <c r="D5" s="50"/>
      <c r="E5" s="51"/>
      <c r="F5" s="49"/>
      <c r="G5" s="52"/>
    </row>
    <row r="6" ht="9" customHeight="1">
      <c r="A6" s="54"/>
      <c r="B6" s="49"/>
      <c r="C6" s="49"/>
      <c r="D6" s="50"/>
      <c r="E6" s="51"/>
      <c r="F6" s="49"/>
      <c r="G6" s="52"/>
    </row>
    <row r="7" ht="20.25" customHeight="1">
      <c r="A7" s="55" t="s">
        <v>39</v>
      </c>
      <c r="B7" s="56">
        <f>'Tableau de saisie'!AD36</f>
        <v>0</v>
      </c>
      <c r="C7" s="57" t="s">
        <v>40</v>
      </c>
      <c r="D7" s="58"/>
      <c r="E7" s="59"/>
      <c r="F7" s="60"/>
      <c r="G7" s="52"/>
    </row>
    <row r="8" ht="12.75" customHeight="1">
      <c r="A8" s="61"/>
      <c r="B8" s="62"/>
      <c r="C8" s="62"/>
      <c r="D8" s="62"/>
      <c r="E8" s="62"/>
      <c r="F8" s="62"/>
      <c r="G8" s="52"/>
    </row>
    <row r="9" ht="23.399999999999999" customHeight="1">
      <c r="A9" s="63" t="s">
        <v>41</v>
      </c>
      <c r="B9" s="64"/>
      <c r="C9" s="64"/>
      <c r="D9" s="64"/>
      <c r="E9" s="64"/>
      <c r="F9" s="64"/>
      <c r="G9" s="65"/>
    </row>
    <row r="10" ht="21" customHeight="1">
      <c r="A10" s="66"/>
      <c r="B10" s="51"/>
      <c r="C10" s="51"/>
      <c r="D10" s="51"/>
      <c r="E10" s="51"/>
      <c r="F10" s="51"/>
      <c r="G10" s="52"/>
    </row>
    <row r="11" ht="22.5" customHeight="1">
      <c r="A11" s="67" t="s">
        <v>42</v>
      </c>
      <c r="B11" s="68" t="e">
        <f>SUM('Tableau de saisie'!AD12:AD16)/'Tableau de saisie'!AD7*1000</f>
        <v>#DIV/0!</v>
      </c>
      <c r="C11" s="69" t="s">
        <v>43</v>
      </c>
      <c r="D11" s="70" t="e">
        <f>B11/E23</f>
        <v>#DIV/0!</v>
      </c>
      <c r="E11" s="71"/>
      <c r="F11" s="60"/>
      <c r="G11" s="52"/>
    </row>
    <row r="12" ht="22.5" customHeight="1">
      <c r="A12" s="72" t="s">
        <v>44</v>
      </c>
      <c r="B12" s="68" t="e">
        <f>SUM('Tableau de saisie'!AD20:AD24)/'Tableau de saisie'!AD7*1000</f>
        <v>#DIV/0!</v>
      </c>
      <c r="C12" s="69" t="s">
        <v>43</v>
      </c>
      <c r="D12" s="70" t="e">
        <f>B12/E23</f>
        <v>#DIV/0!</v>
      </c>
      <c r="E12" s="71"/>
      <c r="F12" s="60"/>
      <c r="G12" s="52"/>
    </row>
    <row r="13" ht="22.5" customHeight="1">
      <c r="A13" s="73" t="s">
        <v>45</v>
      </c>
      <c r="B13" s="68" t="e">
        <f>SUM('Tableau de saisie'!AD28:AD32)/'Tableau de saisie'!AD7*1000</f>
        <v>#DIV/0!</v>
      </c>
      <c r="C13" s="69" t="s">
        <v>43</v>
      </c>
      <c r="D13" s="70" t="e">
        <f>B13/E23</f>
        <v>#DIV/0!</v>
      </c>
      <c r="E13" s="71"/>
      <c r="F13" s="60"/>
      <c r="G13" s="52"/>
    </row>
    <row r="14" ht="13.800000000000001" customHeight="1">
      <c r="A14" s="54"/>
      <c r="B14" s="51"/>
      <c r="C14" s="49"/>
      <c r="D14" s="70"/>
      <c r="E14" s="74"/>
      <c r="F14" s="49"/>
      <c r="G14" s="52"/>
    </row>
    <row r="15" ht="13.800000000000001" customHeight="1">
      <c r="A15" s="54"/>
      <c r="B15" s="51"/>
      <c r="C15" s="49"/>
      <c r="D15" s="50"/>
      <c r="E15" s="74"/>
      <c r="F15" s="49"/>
      <c r="G15" s="52"/>
    </row>
    <row r="16" ht="29.399999999999999" customHeight="1">
      <c r="A16" s="75" t="str">
        <f>'Tableau de saisie'!A12</f>
        <v xml:space="preserve">Composante n°1 : Entrées 
Part comestible </v>
      </c>
      <c r="B16" s="76" t="e">
        <f>SUM('Tableau de saisie'!AD12+'Tableau de saisie'!AD20+'Tableau de saisie'!AD28)/B4*1000</f>
        <v>#DIV/0!</v>
      </c>
      <c r="C16" s="69" t="s">
        <v>43</v>
      </c>
      <c r="D16" s="70" t="e">
        <f t="shared" ref="D16:D20" si="9">B16/(B$13+B$12)</f>
        <v>#DIV/0!</v>
      </c>
      <c r="E16" s="77"/>
      <c r="F16" s="78"/>
      <c r="G16" s="79"/>
    </row>
    <row r="17" ht="29.399999999999999" customHeight="1">
      <c r="A17" s="80" t="str">
        <f>'Tableau de saisie'!A13</f>
        <v xml:space="preserve">Composante n°2 : Plat 
Part comestible </v>
      </c>
      <c r="B17" s="76" t="e">
        <f>SUM('Tableau de saisie'!AD13+'Tableau de saisie'!AD21+'Tableau de saisie'!AD29)/B4*1000</f>
        <v>#DIV/0!</v>
      </c>
      <c r="C17" s="69" t="s">
        <v>43</v>
      </c>
      <c r="D17" s="70" t="e">
        <f t="shared" si="9"/>
        <v>#DIV/0!</v>
      </c>
      <c r="E17" s="77"/>
      <c r="F17" s="78"/>
      <c r="G17" s="79"/>
    </row>
    <row r="18" ht="29.399999999999999" customHeight="1">
      <c r="A18" s="81" t="str">
        <f>'Tableau de saisie'!A14</f>
        <v xml:space="preserve">Composante n°3 : Fromage/desserts 
Part comestible</v>
      </c>
      <c r="B18" s="76" t="e">
        <f>SUM('Tableau de saisie'!AD14+'Tableau de saisie'!AD22+'Tableau de saisie'!AD30)/B4*1000</f>
        <v>#DIV/0!</v>
      </c>
      <c r="C18" s="69" t="s">
        <v>43</v>
      </c>
      <c r="D18" s="70" t="e">
        <f t="shared" si="9"/>
        <v>#DIV/0!</v>
      </c>
      <c r="E18" s="77"/>
      <c r="G18" s="79"/>
    </row>
    <row r="19" ht="29.399999999999999" customHeight="1">
      <c r="A19" s="82" t="str">
        <f>'Tableau de saisie'!A15</f>
        <v xml:space="preserve">Composante n°4 : Pain 
Part comestible </v>
      </c>
      <c r="B19" s="76" t="e">
        <f>SUM('Tableau de saisie'!AD15+'Tableau de saisie'!AD23+'Tableau de saisie'!AD31)/B4*1000</f>
        <v>#DIV/0!</v>
      </c>
      <c r="C19" s="69" t="s">
        <v>43</v>
      </c>
      <c r="D19" s="70" t="e">
        <f t="shared" si="9"/>
        <v>#DIV/0!</v>
      </c>
      <c r="E19" s="77"/>
      <c r="F19" s="78"/>
      <c r="G19" s="79"/>
    </row>
    <row r="20" ht="29.399999999999999" customHeight="1">
      <c r="A20" s="83" t="str">
        <f>'Tableau de saisie'!A16</f>
        <v xml:space="preserve">Composante n°5 :  
Part comestible</v>
      </c>
      <c r="B20" s="76" t="e">
        <f>SUM('Tableau de saisie'!AD16+'Tableau de saisie'!AD24+'Tableau de saisie'!AD32)/B4*1000</f>
        <v>#DIV/0!</v>
      </c>
      <c r="C20" s="69" t="s">
        <v>43</v>
      </c>
      <c r="D20" s="70" t="e">
        <f t="shared" si="9"/>
        <v>#DIV/0!</v>
      </c>
      <c r="E20" s="84"/>
      <c r="F20" s="85"/>
      <c r="G20" s="79"/>
    </row>
    <row r="21" ht="14.4">
      <c r="A21" s="86"/>
      <c r="B21" s="87"/>
      <c r="C21" s="88"/>
      <c r="D21" s="70"/>
      <c r="E21" s="84"/>
      <c r="F21" s="85"/>
      <c r="G21" s="79"/>
    </row>
    <row r="22" ht="14.4">
      <c r="A22" s="89"/>
      <c r="C22" s="85"/>
      <c r="D22" s="90"/>
      <c r="E22" s="84"/>
      <c r="F22" s="85"/>
      <c r="G22" s="79"/>
    </row>
    <row r="23" ht="21" customHeight="1">
      <c r="A23" s="91" t="s">
        <v>46</v>
      </c>
      <c r="B23" s="92">
        <f>'Tableau de saisie'!AD37</f>
        <v>0</v>
      </c>
      <c r="C23" s="57" t="s">
        <v>40</v>
      </c>
      <c r="D23" s="58" t="s">
        <v>47</v>
      </c>
      <c r="E23" s="56" t="e">
        <f>B23/B$4*1000</f>
        <v>#DIV/0!</v>
      </c>
      <c r="F23" s="93" t="s">
        <v>43</v>
      </c>
      <c r="G23" s="52"/>
    </row>
    <row r="24" ht="21" customHeight="1">
      <c r="A24" s="66"/>
      <c r="B24" s="51"/>
      <c r="C24" s="51"/>
      <c r="D24" s="51"/>
      <c r="E24" s="51"/>
      <c r="F24" s="51"/>
      <c r="G24" s="52"/>
    </row>
    <row r="25" ht="18.75" customHeight="1">
      <c r="A25" s="94" t="s">
        <v>48</v>
      </c>
      <c r="B25" s="95">
        <f>B7*0.85</f>
        <v>0</v>
      </c>
      <c r="C25" s="96" t="s">
        <v>40</v>
      </c>
      <c r="D25" s="58" t="s">
        <v>47</v>
      </c>
      <c r="E25" s="97" t="e">
        <f>B25/B$4*1000</f>
        <v>#DIV/0!</v>
      </c>
      <c r="F25" s="98" t="s">
        <v>43</v>
      </c>
      <c r="G25" s="52"/>
    </row>
    <row r="26" ht="30.600000000000001" customHeight="1">
      <c r="A26" s="99" t="s">
        <v>49</v>
      </c>
      <c r="B26" s="100"/>
      <c r="C26" s="100"/>
      <c r="D26" s="100"/>
      <c r="E26" s="100"/>
      <c r="F26" s="100"/>
      <c r="G26" s="52"/>
    </row>
    <row r="27" ht="15" customHeight="1">
      <c r="A27" s="101"/>
      <c r="B27" s="51"/>
      <c r="C27" s="51"/>
      <c r="D27" s="102"/>
      <c r="E27" s="51"/>
      <c r="F27" s="51"/>
      <c r="G27" s="52"/>
    </row>
    <row r="28" ht="45.600000000000001" customHeight="1">
      <c r="A28" s="103" t="s">
        <v>50</v>
      </c>
      <c r="B28" s="104"/>
      <c r="C28" s="104"/>
      <c r="D28" s="104"/>
      <c r="E28" s="104"/>
      <c r="F28" s="104"/>
      <c r="G28" s="105"/>
    </row>
    <row r="29" ht="15" customHeight="1">
      <c r="A29" s="106" t="s">
        <v>51</v>
      </c>
      <c r="B29" s="107"/>
      <c r="C29" s="107"/>
      <c r="D29" s="107"/>
      <c r="E29" s="107"/>
      <c r="F29" s="107"/>
      <c r="G29" s="52"/>
    </row>
    <row r="30" ht="15" customHeight="1">
      <c r="A30" s="44" t="s">
        <v>35</v>
      </c>
      <c r="B30" s="45"/>
      <c r="C30" s="45"/>
      <c r="D30" s="45"/>
      <c r="E30" s="45"/>
      <c r="F30" s="45"/>
      <c r="G30" s="52"/>
    </row>
    <row r="31" ht="15" customHeight="1">
      <c r="A31" s="66"/>
      <c r="B31" s="51"/>
      <c r="C31" s="51"/>
      <c r="D31" s="102"/>
      <c r="E31" s="51"/>
      <c r="F31" s="51"/>
      <c r="G31" s="52"/>
    </row>
    <row r="32" ht="15" customHeight="1">
      <c r="A32" s="108" t="s">
        <v>52</v>
      </c>
      <c r="B32" s="109">
        <f>B4</f>
        <v>0</v>
      </c>
      <c r="C32" s="51"/>
      <c r="D32" s="102"/>
      <c r="E32" s="51"/>
      <c r="F32" s="51"/>
      <c r="G32" s="52"/>
    </row>
    <row r="33" ht="15" customHeight="1">
      <c r="A33" s="110"/>
      <c r="B33" s="111"/>
      <c r="C33" s="51"/>
      <c r="D33" s="102"/>
      <c r="E33" s="51"/>
      <c r="F33" s="51"/>
      <c r="G33" s="52"/>
    </row>
    <row r="34" ht="30">
      <c r="A34" s="108" t="s">
        <v>53</v>
      </c>
      <c r="B34" s="112">
        <f>B7</f>
        <v>0</v>
      </c>
      <c r="C34" s="51"/>
      <c r="D34" s="102"/>
      <c r="E34" s="51"/>
      <c r="F34" s="51"/>
      <c r="G34" s="52"/>
    </row>
    <row r="35" ht="15" customHeight="1">
      <c r="A35" s="110"/>
      <c r="B35" s="111"/>
      <c r="C35" s="51"/>
      <c r="D35" s="102"/>
      <c r="E35" s="51"/>
      <c r="F35" s="51"/>
      <c r="G35" s="52"/>
    </row>
    <row r="36" ht="36" customHeight="1">
      <c r="A36" s="67" t="s">
        <v>54</v>
      </c>
      <c r="B36" s="113">
        <f>'Tableau de saisie'!AD18</f>
        <v>0</v>
      </c>
      <c r="C36" s="51"/>
      <c r="D36" s="102"/>
      <c r="E36" s="51"/>
      <c r="F36" s="51"/>
      <c r="G36" s="52"/>
    </row>
    <row r="37" ht="33.75" customHeight="1">
      <c r="A37" s="114" t="s">
        <v>55</v>
      </c>
      <c r="B37" s="115">
        <f>'Tableau de saisie'!AD12+'Tableau de saisie'!AD13+'Tableau de saisie'!AD14+'Tableau de saisie'!AD15+'Tableau de saisie'!AD16</f>
        <v>0</v>
      </c>
      <c r="C37" s="51"/>
      <c r="D37" s="102"/>
      <c r="E37" s="51"/>
      <c r="F37" s="51"/>
      <c r="G37" s="52"/>
    </row>
    <row r="38" ht="22.5" customHeight="1">
      <c r="A38" s="116" t="s">
        <v>56</v>
      </c>
      <c r="B38" s="117">
        <f>'Tableau de saisie'!AD17</f>
        <v>0</v>
      </c>
      <c r="C38" s="51"/>
      <c r="D38" s="102"/>
      <c r="E38" s="51"/>
      <c r="F38" s="51"/>
      <c r="G38" s="52"/>
    </row>
    <row r="39" ht="15" customHeight="1">
      <c r="A39" s="110"/>
      <c r="B39" s="111"/>
      <c r="C39" s="51"/>
      <c r="D39" s="102"/>
      <c r="E39" s="51"/>
      <c r="F39" s="51"/>
      <c r="G39" s="52"/>
    </row>
    <row r="40" ht="35.25" customHeight="1">
      <c r="A40" s="72" t="s">
        <v>57</v>
      </c>
      <c r="B40" s="113">
        <f>'Tableau de saisie'!AD26</f>
        <v>0</v>
      </c>
      <c r="C40" s="51"/>
      <c r="D40" s="102"/>
      <c r="E40" s="51"/>
      <c r="F40" s="51"/>
      <c r="G40" s="52"/>
    </row>
    <row r="41" ht="33.75" customHeight="1">
      <c r="A41" s="114" t="s">
        <v>55</v>
      </c>
      <c r="B41" s="115">
        <f>'Tableau de saisie'!AD20+'Tableau de saisie'!AD21+'Tableau de saisie'!AD22+'Tableau de saisie'!AD23+'Tableau de saisie'!AD24</f>
        <v>0</v>
      </c>
      <c r="C41" s="51"/>
      <c r="D41" s="102"/>
      <c r="E41" s="51"/>
      <c r="F41" s="51"/>
      <c r="G41" s="52"/>
    </row>
    <row r="42" ht="22.5" customHeight="1">
      <c r="A42" s="116" t="s">
        <v>56</v>
      </c>
      <c r="B42" s="117">
        <f>'Tableau de saisie'!AD25</f>
        <v>0</v>
      </c>
      <c r="C42" s="51"/>
      <c r="D42" s="102"/>
      <c r="E42" s="51"/>
      <c r="F42" s="51"/>
      <c r="G42" s="52"/>
    </row>
    <row r="43" ht="15" customHeight="1">
      <c r="A43" s="110"/>
      <c r="B43" s="111"/>
      <c r="C43" s="51"/>
      <c r="D43" s="102"/>
      <c r="E43" s="51"/>
      <c r="F43" s="51"/>
      <c r="G43" s="52"/>
    </row>
    <row r="44" ht="35.25" customHeight="1">
      <c r="A44" s="73" t="s">
        <v>58</v>
      </c>
      <c r="B44" s="113">
        <f>'Tableau de saisie'!AD34</f>
        <v>0</v>
      </c>
      <c r="C44" s="51"/>
      <c r="D44" s="102"/>
      <c r="E44" s="51"/>
      <c r="F44" s="51"/>
      <c r="G44" s="52"/>
    </row>
    <row r="45" ht="33.75" customHeight="1">
      <c r="A45" s="114" t="s">
        <v>55</v>
      </c>
      <c r="B45" s="115">
        <f>'Tableau de saisie'!AD28+'Tableau de saisie'!AD29+'Tableau de saisie'!AD30+'Tableau de saisie'!AD31+'Tableau de saisie'!AD32</f>
        <v>0</v>
      </c>
      <c r="C45" s="51"/>
      <c r="D45" s="102"/>
      <c r="E45" s="51"/>
      <c r="F45" s="51"/>
      <c r="G45" s="52"/>
    </row>
    <row r="46" ht="22.5" customHeight="1">
      <c r="A46" s="116" t="s">
        <v>56</v>
      </c>
      <c r="B46" s="117">
        <f>'Tableau de saisie'!AD33</f>
        <v>0</v>
      </c>
      <c r="C46" s="51"/>
      <c r="D46" s="102"/>
      <c r="E46" s="51"/>
      <c r="F46" s="51"/>
      <c r="G46" s="52"/>
    </row>
    <row r="47" ht="15" customHeight="1">
      <c r="A47" s="66"/>
      <c r="B47" s="51"/>
      <c r="C47" s="51"/>
      <c r="D47" s="102"/>
      <c r="E47" s="51"/>
      <c r="F47" s="51"/>
      <c r="G47" s="52"/>
    </row>
    <row r="48" ht="23.399999999999999" customHeight="1">
      <c r="A48" s="118" t="s">
        <v>59</v>
      </c>
      <c r="B48" s="119"/>
      <c r="C48" s="119"/>
      <c r="D48" s="119"/>
      <c r="E48" s="119"/>
      <c r="F48" s="119"/>
      <c r="G48" s="120"/>
    </row>
    <row r="49" ht="23.399999999999999" customHeight="1">
      <c r="A49" s="121" t="s">
        <v>60</v>
      </c>
      <c r="B49" s="51"/>
      <c r="C49" s="51"/>
      <c r="D49" s="102"/>
      <c r="E49" s="51"/>
      <c r="F49" s="51"/>
      <c r="G49" s="52"/>
    </row>
    <row r="50" ht="20.25" customHeight="1">
      <c r="A50" s="122"/>
      <c r="B50" s="123" t="s">
        <v>61</v>
      </c>
      <c r="C50" s="124"/>
      <c r="D50" s="102"/>
      <c r="E50" s="51"/>
      <c r="F50" s="51"/>
      <c r="G50" s="52"/>
    </row>
    <row r="51" ht="15">
      <c r="A51" s="125" t="s">
        <v>62</v>
      </c>
      <c r="B51" s="126"/>
      <c r="C51" s="127"/>
      <c r="D51" s="102"/>
      <c r="E51" s="51"/>
      <c r="F51" s="51"/>
      <c r="G51" s="52"/>
    </row>
    <row r="52" ht="40.200000000000003" customHeight="1">
      <c r="A52" s="125" t="s">
        <v>63</v>
      </c>
      <c r="B52" s="126"/>
      <c r="C52" s="127"/>
      <c r="D52" s="102"/>
      <c r="E52" s="51"/>
      <c r="F52" s="51"/>
      <c r="G52" s="52"/>
    </row>
    <row r="53" ht="18.75" customHeight="1">
      <c r="A53" s="125" t="s">
        <v>64</v>
      </c>
      <c r="B53" s="128"/>
      <c r="C53" s="129"/>
      <c r="D53" s="102"/>
      <c r="E53" s="51"/>
      <c r="F53" s="51"/>
      <c r="G53" s="52"/>
    </row>
    <row r="54" ht="13.949999999999999" customHeight="1">
      <c r="A54" s="66"/>
      <c r="B54" s="51"/>
      <c r="C54" s="51"/>
      <c r="D54" s="102"/>
      <c r="E54" s="51"/>
      <c r="F54" s="51"/>
      <c r="G54" s="52"/>
    </row>
    <row r="55" ht="17.25" customHeight="1">
      <c r="A55" s="130" t="s">
        <v>65</v>
      </c>
      <c r="B55" s="131">
        <f>B51*B23</f>
        <v>0</v>
      </c>
      <c r="C55" s="132" t="s">
        <v>40</v>
      </c>
      <c r="D55" s="102"/>
      <c r="E55" s="51"/>
      <c r="F55" s="51"/>
      <c r="G55" s="52"/>
    </row>
    <row r="56" ht="17.25" customHeight="1">
      <c r="A56" s="130" t="s">
        <v>66</v>
      </c>
      <c r="B56" s="131" t="e">
        <f>(B55/(B52/1000))*B53</f>
        <v>#DIV/0!</v>
      </c>
      <c r="C56" s="132" t="s">
        <v>67</v>
      </c>
      <c r="D56" s="102"/>
      <c r="E56" s="51"/>
      <c r="F56" s="133"/>
      <c r="G56" s="52"/>
    </row>
    <row r="57" ht="17.25" customHeight="1">
      <c r="A57" s="130" t="s">
        <v>68</v>
      </c>
      <c r="B57" s="131">
        <f>B7*B51</f>
        <v>0</v>
      </c>
      <c r="C57" s="132" t="s">
        <v>40</v>
      </c>
      <c r="D57" s="102"/>
      <c r="E57" s="51"/>
      <c r="F57" s="51"/>
      <c r="G57" s="52"/>
    </row>
    <row r="58">
      <c r="A58" s="66"/>
      <c r="B58" s="51"/>
      <c r="C58" s="51"/>
      <c r="D58" s="102"/>
      <c r="E58" s="51"/>
      <c r="F58" s="51"/>
      <c r="G58" s="52"/>
    </row>
    <row r="59" ht="16.5">
      <c r="A59" s="134"/>
      <c r="B59" s="135"/>
      <c r="C59" s="135"/>
      <c r="D59" s="136"/>
      <c r="E59" s="137"/>
      <c r="F59" s="135"/>
      <c r="G59" s="138"/>
    </row>
  </sheetData>
  <sheetProtection autoFilter="1" deleteColumns="1" deleteRows="1" formatCells="1" formatColumns="1" formatRows="1" insertColumns="1" insertHyperlinks="1" insertRows="1" objects="1" pivotTables="1" scenarios="1" selectLockedCells="1" selectUnlockedCells="0" sheet="1" sort="1"/>
  <mergeCells count="8">
    <mergeCell ref="A1:G1"/>
    <mergeCell ref="A2:G2"/>
    <mergeCell ref="A9:G9"/>
    <mergeCell ref="A26:F26"/>
    <mergeCell ref="A28:G28"/>
    <mergeCell ref="A29:F29"/>
    <mergeCell ref="A30:F30"/>
    <mergeCell ref="A48:G48"/>
  </mergeCells>
  <hyperlinks>
    <hyperlink r:id="rId1" ref="A29:F29"/>
  </hyperlinks>
  <printOptions headings="0" gridLines="0" horizontalCentered="1" verticalCentered="1"/>
  <pageMargins left="0.19685039370078738" right="0.19685039370078738" top="0.19685039370078738" bottom="0.19685039370078738" header="0.31496062992125984" footer="0.31496062992125984"/>
  <pageSetup paperSize="9" scale="57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7" id="{0036002C-0086-4031-83FF-009A0072007E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duplicateValues" priority="6" id="{00F4007B-006B-4A04-A577-00AA003600E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A42</xm:sqref>
        </x14:conditionalFormatting>
        <x14:conditionalFormatting xmlns:xm="http://schemas.microsoft.com/office/excel/2006/main">
          <x14:cfRule type="duplicateValues" priority="5" id="{000800BA-00FB-4442-82AF-00A70055002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A46</xm:sqref>
        </x14:conditionalFormatting>
        <x14:conditionalFormatting xmlns:xm="http://schemas.microsoft.com/office/excel/2006/main">
          <x14:cfRule type="cellIs" priority="2" operator="greaterThan" id="{008E0083-005F-470F-8902-008900BF00D3}">
            <xm:f>120</xm:f>
            <x14:dxf>
              <font>
                <b/>
                <i val="0"/>
                <color theme="0"/>
              </font>
              <fill>
                <patternFill patternType="solid">
                  <fgColor theme="4"/>
                  <bgColor theme="4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cellIs" priority="1" operator="lessThan" id="{008C0039-003E-46A4-B6E8-0011001E00D2}">
            <xm:f>120</xm:f>
            <x14:dxf>
              <font>
                <b/>
                <i val="0"/>
              </font>
              <fill>
                <patternFill patternType="solid">
                  <fgColor rgb="FFA9DA74"/>
                  <bgColor rgb="FFA9DA74"/>
                </patternFill>
              </fill>
            </x14:dxf>
          </x14:cfRule>
          <xm:sqref>E23</xm:sqref>
        </x14:conditionalFormatting>
      </x14:conditionalFormattings>
    </ext>
  </extLst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775182797CF4188DA998213040B94" ma:contentTypeVersion="16" ma:contentTypeDescription="Crée un document." ma:contentTypeScope="" ma:versionID="804b0d69b0b607172047ce20bb7ffef3">
  <xsd:schema xmlns:xsd="http://www.w3.org/2001/XMLSchema" xmlns:xs="http://www.w3.org/2001/XMLSchema" xmlns:p="http://schemas.microsoft.com/office/2006/metadata/properties" xmlns:ns2="384cfe87-af1e-45d4-8690-0daa4b00e1a2" xmlns:ns3="6f61b9d8-affa-4272-9aa1-5e2e3491209e" targetNamespace="http://schemas.microsoft.com/office/2006/metadata/properties" ma:root="true" ma:fieldsID="95acdfbc0666be87ded5170ef5e31aa2" ns2:_="" ns3:_="">
    <xsd:import namespace="384cfe87-af1e-45d4-8690-0daa4b00e1a2"/>
    <xsd:import namespace="6f61b9d8-affa-4272-9aa1-5e2e349120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cfe87-af1e-45d4-8690-0daa4b00e1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ec506f4-bf1a-46fb-89cc-fa22dfe0ec33}" ma:internalName="TaxCatchAll" ma:showField="CatchAllData" ma:web="384cfe87-af1e-45d4-8690-0daa4b00e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1b9d8-affa-4272-9aa1-5e2e349120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22795e4-3257-4284-8fe5-60d699eee8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61b9d8-affa-4272-9aa1-5e2e3491209e">
      <Terms xmlns="http://schemas.microsoft.com/office/infopath/2007/PartnerControls"/>
    </lcf76f155ced4ddcb4097134ff3c332f>
    <TaxCatchAll xmlns="384cfe87-af1e-45d4-8690-0daa4b00e1a2" xsi:nil="true"/>
  </documentManagement>
</p:properties>
</file>

<file path=customXml/itemProps1.xml><?xml version="1.0" encoding="utf-8"?>
<ds:datastoreItem xmlns:ds="http://schemas.openxmlformats.org/officeDocument/2006/customXml" ds:itemID="{D99157DC-9571-4DB1-A9F8-7542DFCF6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cfe87-af1e-45d4-8690-0daa4b00e1a2"/>
    <ds:schemaRef ds:uri="6f61b9d8-affa-4272-9aa1-5e2e349120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521B5C-B90B-4989-995D-CA0B880ABB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462109-3FAD-4596-AF8E-A6B389CA0FFC}">
  <ds:schemaRefs>
    <ds:schemaRef ds:uri="http://schemas.microsoft.com/office/2006/documentManagement/types"/>
    <ds:schemaRef ds:uri="http://purl.org/dc/terms/"/>
    <ds:schemaRef ds:uri="6f61b9d8-affa-4272-9aa1-5e2e3491209e"/>
    <ds:schemaRef ds:uri="http://purl.org/dc/dcmitype/"/>
    <ds:schemaRef ds:uri="http://purl.org/dc/elements/1.1/"/>
    <ds:schemaRef ds:uri="http://schemas.microsoft.com/office/infopath/2007/PartnerControls"/>
    <ds:schemaRef ds:uri="384cfe87-af1e-45d4-8690-0daa4b00e1a2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onlyoffice/8.3.3.18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Billard</dc:creator>
  <cp:lastModifiedBy>BILLARD RACHEL</cp:lastModifiedBy>
  <cp:revision>4</cp:revision>
  <dcterms:created xsi:type="dcterms:W3CDTF">2025-08-04T14:25:59Z</dcterms:created>
  <dcterms:modified xsi:type="dcterms:W3CDTF">2026-03-04T09:06:31Z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0x01010007F775182797CF4188DA998213040B94</vt:lpwstr>
  </property>
</Properties>
</file>